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AB\2020\"/>
    </mc:Choice>
  </mc:AlternateContent>
  <bookViews>
    <workbookView xWindow="0" yWindow="0" windowWidth="28800" windowHeight="12435"/>
  </bookViews>
  <sheets>
    <sheet name="Alb" sheetId="3" r:id="rId1"/>
  </sheet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8" i="3" l="1"/>
  <c r="M18" i="3"/>
  <c r="N18" i="3"/>
  <c r="O18" i="3"/>
  <c r="P18" i="3"/>
  <c r="G18" i="3"/>
  <c r="H18" i="3"/>
  <c r="I18" i="3"/>
  <c r="J18" i="3"/>
  <c r="K18" i="3"/>
  <c r="L18" i="3"/>
  <c r="F18" i="3"/>
  <c r="E18" i="3"/>
  <c r="O8" i="3"/>
  <c r="I8" i="3"/>
  <c r="F8" i="3"/>
  <c r="Q4" i="3"/>
  <c r="N4" i="3"/>
  <c r="M4" i="3"/>
  <c r="A6" i="3"/>
  <c r="A7" i="3"/>
  <c r="A8" i="3"/>
  <c r="A9" i="3"/>
  <c r="A10" i="3"/>
  <c r="A11" i="3"/>
  <c r="A12" i="3"/>
  <c r="A13" i="3"/>
  <c r="A14" i="3"/>
  <c r="A15" i="3"/>
  <c r="A16" i="3"/>
  <c r="A17" i="3"/>
  <c r="A5" i="3"/>
</calcChain>
</file>

<file path=xl/sharedStrings.xml><?xml version="1.0" encoding="utf-8"?>
<sst xmlns="http://schemas.openxmlformats.org/spreadsheetml/2006/main" count="117" uniqueCount="68">
  <si>
    <t xml:space="preserve">Mobile Banking </t>
  </si>
  <si>
    <t>E- commerce</t>
  </si>
  <si>
    <t>Banka</t>
  </si>
  <si>
    <t>Struktura e Aksionarëve</t>
  </si>
  <si>
    <t>Vendi i origjinës</t>
  </si>
  <si>
    <t>Nr. ATM</t>
  </si>
  <si>
    <t>Karta Debiti</t>
  </si>
  <si>
    <t>Karta Krediti</t>
  </si>
  <si>
    <t>Nr. POS</t>
  </si>
  <si>
    <t>E-banking</t>
  </si>
  <si>
    <t>Nr. i degëve</t>
  </si>
  <si>
    <t>Nr. i punonjësve</t>
  </si>
  <si>
    <t>Nr. i kartave të lëshuara</t>
  </si>
  <si>
    <t>në mijë ALL</t>
  </si>
  <si>
    <t>Aktivet gjithsej 
(ALL000)</t>
  </si>
  <si>
    <t>Kreditë neto
(ALL000)</t>
  </si>
  <si>
    <t>Kapitali i vet
(ALL000)</t>
  </si>
  <si>
    <t>Investime në letra me vlerë të Qeverisë
(ALL000)</t>
  </si>
  <si>
    <t>Depozita
(ALL000)</t>
  </si>
  <si>
    <t>Fitimi neto
(ALL000)</t>
  </si>
  <si>
    <t>Nr.</t>
  </si>
  <si>
    <t>United Bank of Albania</t>
  </si>
  <si>
    <t>n/a</t>
  </si>
  <si>
    <t>Banka Kombëtare Tregtare</t>
  </si>
  <si>
    <t>Raiffeisen Bank Albania</t>
  </si>
  <si>
    <t>Credins Bank</t>
  </si>
  <si>
    <t>Intesa Sanpaolo Bank Albania</t>
  </si>
  <si>
    <t>American Bank of Investments</t>
  </si>
  <si>
    <t>Alpha Bank Albania</t>
  </si>
  <si>
    <t>Tirana Bank</t>
  </si>
  <si>
    <t>Union Bank</t>
  </si>
  <si>
    <t>ProCredit Bank</t>
  </si>
  <si>
    <t>Fibank Albania</t>
  </si>
  <si>
    <t>International Commercial Bank</t>
  </si>
  <si>
    <t>Shqiperi
Shqiperi
Hollande
Shqiperi</t>
  </si>
  <si>
    <t>Italia</t>
  </si>
  <si>
    <t>Renis Tershana - 21.181%
Aleksander Pilo - 15.297%
B.F.S.E. Holding BV - 16.485%
Drejtuesit e Pergjithshem  te Bankes - 6.727%
Te tjere - 38.309%</t>
  </si>
  <si>
    <t>Intesa Sanpaolo S.p.A. - 100%</t>
  </si>
  <si>
    <t xml:space="preserve">Zvicër </t>
  </si>
  <si>
    <t>ICB Financial Group Holding - 100%</t>
  </si>
  <si>
    <t>Po</t>
  </si>
  <si>
    <t>Jo</t>
  </si>
  <si>
    <t>Greqi</t>
  </si>
  <si>
    <t>Raiffeisen SEE Region Holding GmbH - 100%</t>
  </si>
  <si>
    <t>Austria</t>
  </si>
  <si>
    <t xml:space="preserve">Alpha Bank A.E. 100% </t>
  </si>
  <si>
    <t>Turqi</t>
  </si>
  <si>
    <t>1 EUR = 123.42 Lekë</t>
  </si>
  <si>
    <t>France, 
Shqiperi</t>
  </si>
  <si>
    <t>Societe Generale Albania</t>
  </si>
  <si>
    <t>Calik Finansal Hizmetler A.S. - 100%</t>
  </si>
  <si>
    <t>Societe Generale - 88.89
Minority - 11.11</t>
  </si>
  <si>
    <t xml:space="preserve">Unioni Financiar Tirane Sh.p.k. - 86.34%
Banka Evropiane për Rindërtim dhe Zhvillim - 10.12% 
Individë - 3.54% </t>
  </si>
  <si>
    <t>Shqipëri 
UK
Shqipëri</t>
  </si>
  <si>
    <t xml:space="preserve">Tranzit shpk - 100 % </t>
  </si>
  <si>
    <t xml:space="preserve">Germany </t>
  </si>
  <si>
    <t>ProCredit Holding AG &amp; Co. KGaA - 100%</t>
  </si>
  <si>
    <t>Gjithsej</t>
  </si>
  <si>
    <t>Piraeus Bank S.A - 98.83 % 
Ioannis Tzivelis - 1.17 %</t>
  </si>
  <si>
    <t>Islamic Development Bank - 86.7%. 
Ithmaar Bank - 4.63%
Dallah Albaraka Holding Co. - 2.32%
Business Focus SDN BHD - 1.47%
Saudi Brother Commercial Co. - 0.58%
Individuals - 4.31%</t>
  </si>
  <si>
    <t>Saudi Arabia
Bahrain
Bahrain
Malaysia
Saudi Arabia
Saudi Arabia</t>
  </si>
  <si>
    <t xml:space="preserve">Të dhënat e audituara sipas IFRS për 31.12.2018  </t>
  </si>
  <si>
    <t>-</t>
  </si>
  <si>
    <t>Fibank AD 100%</t>
  </si>
  <si>
    <t>Bullgari</t>
  </si>
  <si>
    <t>Credit Bank of Albania *</t>
  </si>
  <si>
    <t>* Te dhenat per Credit Bank of Albania jane sipas raportimit me 30 shtator 2018.</t>
  </si>
  <si>
    <t>Shqipëri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</si>
</sst>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 Narrow"/>
      <family val="2"/>
    </font>
    <font>
      <sz val="11"/>
      <color rgb="FF2F5597"/>
      <name val="Tahoma"/>
      <family val="2"/>
    </font>
    <font>
      <sz val="10"/>
      <name val="Tahoma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hair">
        <color rgb="FFFF0000"/>
      </left>
      <right/>
      <top style="hair">
        <color rgb="FFFF0000"/>
      </top>
      <bottom style="medium">
        <color auto="1"/>
      </bottom>
      <diagonal/>
    </border>
    <border>
      <left/>
      <right/>
      <top style="hair">
        <color rgb="FFFF0000"/>
      </top>
      <bottom style="medium">
        <color auto="1"/>
      </bottom>
      <diagonal/>
    </border>
    <border>
      <left style="hair">
        <color rgb="FFFF0000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165" fontId="1" fillId="0" borderId="1" xfId="1" applyNumberFormat="1" applyFont="1" applyBorder="1" applyAlignment="1">
      <alignment vertical="center" wrapText="1"/>
    </xf>
    <xf numFmtId="165" fontId="1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165" fontId="3" fillId="2" borderId="8" xfId="1" applyNumberFormat="1" applyFont="1" applyFill="1" applyBorder="1" applyAlignment="1">
      <alignment vertical="center"/>
    </xf>
    <xf numFmtId="164" fontId="3" fillId="0" borderId="1" xfId="1" applyFont="1" applyBorder="1" applyAlignment="1">
      <alignment vertical="center" wrapText="1"/>
    </xf>
    <xf numFmtId="165" fontId="3" fillId="0" borderId="8" xfId="1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center" wrapText="1" indent="1"/>
    </xf>
    <xf numFmtId="165" fontId="3" fillId="0" borderId="1" xfId="1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165" fontId="3" fillId="0" borderId="9" xfId="1" applyNumberFormat="1" applyFont="1" applyBorder="1" applyAlignment="1">
      <alignment vertical="center" wrapText="1"/>
    </xf>
    <xf numFmtId="165" fontId="3" fillId="0" borderId="9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1"/>
    </xf>
    <xf numFmtId="165" fontId="3" fillId="0" borderId="2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C1" workbookViewId="0">
      <selection activeCell="V9" sqref="V9"/>
    </sheetView>
  </sheetViews>
  <sheetFormatPr defaultColWidth="8.85546875" defaultRowHeight="12.75" x14ac:dyDescent="0.2"/>
  <cols>
    <col min="1" max="1" width="5.140625" style="1" customWidth="1"/>
    <col min="2" max="2" width="26.85546875" style="3" customWidth="1"/>
    <col min="3" max="3" width="45.42578125" style="3" customWidth="1"/>
    <col min="4" max="4" width="13.85546875" style="48" customWidth="1"/>
    <col min="5" max="5" width="14.42578125" style="1" customWidth="1"/>
    <col min="6" max="6" width="15.85546875" style="1" customWidth="1"/>
    <col min="7" max="7" width="12.7109375" style="1" bestFit="1" customWidth="1"/>
    <col min="8" max="8" width="12.85546875" style="1" customWidth="1"/>
    <col min="9" max="9" width="13.85546875" style="1" customWidth="1"/>
    <col min="10" max="10" width="11.7109375" style="1" customWidth="1"/>
    <col min="11" max="11" width="7.7109375" style="1" customWidth="1"/>
    <col min="12" max="12" width="11.42578125" style="1" bestFit="1" customWidth="1"/>
    <col min="13" max="13" width="7.7109375" style="1" customWidth="1"/>
    <col min="14" max="14" width="11.42578125" style="1" bestFit="1" customWidth="1"/>
    <col min="15" max="15" width="10.42578125" style="1" customWidth="1"/>
    <col min="16" max="16" width="9" style="1" customWidth="1"/>
    <col min="17" max="17" width="8.28515625" style="1" customWidth="1"/>
    <col min="18" max="18" width="8.42578125" style="1" bestFit="1" customWidth="1"/>
    <col min="19" max="19" width="8.42578125" style="2" bestFit="1" customWidth="1"/>
    <col min="20" max="20" width="10.85546875" style="2" customWidth="1"/>
    <col min="21" max="16384" width="8.85546875" style="2"/>
  </cols>
  <sheetData>
    <row r="1" spans="1:21" ht="29.25" customHeight="1" x14ac:dyDescent="0.2">
      <c r="A1" s="13"/>
      <c r="B1" s="66" t="s">
        <v>61</v>
      </c>
      <c r="C1" s="66"/>
      <c r="D1" s="47"/>
      <c r="Q1" s="32" t="s">
        <v>47</v>
      </c>
    </row>
    <row r="2" spans="1:21" ht="15" customHeight="1" thickBot="1" x14ac:dyDescent="0.25">
      <c r="A2" s="13"/>
      <c r="E2" s="67" t="s">
        <v>13</v>
      </c>
      <c r="F2" s="68"/>
      <c r="G2" s="68"/>
      <c r="H2" s="68"/>
      <c r="I2" s="68"/>
      <c r="J2" s="68"/>
      <c r="K2" s="4"/>
    </row>
    <row r="3" spans="1:21" ht="51.75" thickBot="1" x14ac:dyDescent="0.25">
      <c r="A3" s="24" t="s">
        <v>20</v>
      </c>
      <c r="B3" s="25" t="s">
        <v>2</v>
      </c>
      <c r="C3" s="22" t="s">
        <v>3</v>
      </c>
      <c r="D3" s="49" t="s">
        <v>4</v>
      </c>
      <c r="E3" s="22" t="s">
        <v>14</v>
      </c>
      <c r="F3" s="22" t="s">
        <v>15</v>
      </c>
      <c r="G3" s="22" t="s">
        <v>17</v>
      </c>
      <c r="H3" s="22" t="s">
        <v>16</v>
      </c>
      <c r="I3" s="22" t="s">
        <v>18</v>
      </c>
      <c r="J3" s="22" t="s">
        <v>19</v>
      </c>
      <c r="K3" s="22" t="s">
        <v>10</v>
      </c>
      <c r="L3" s="22" t="s">
        <v>11</v>
      </c>
      <c r="M3" s="22" t="s">
        <v>5</v>
      </c>
      <c r="N3" s="23" t="s">
        <v>12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0</v>
      </c>
      <c r="T3" s="22" t="s">
        <v>1</v>
      </c>
    </row>
    <row r="4" spans="1:21" ht="16.5" customHeight="1" x14ac:dyDescent="0.2">
      <c r="A4" s="20">
        <v>1</v>
      </c>
      <c r="B4" s="21" t="s">
        <v>23</v>
      </c>
      <c r="C4" s="17" t="s">
        <v>50</v>
      </c>
      <c r="D4" s="50" t="s">
        <v>46</v>
      </c>
      <c r="E4" s="39">
        <v>424915260.76007998</v>
      </c>
      <c r="F4" s="39">
        <v>131068755.53442</v>
      </c>
      <c r="G4" s="39">
        <v>160292096.09135997</v>
      </c>
      <c r="H4" s="39">
        <v>46872870.225839995</v>
      </c>
      <c r="I4" s="39">
        <v>337449628.93482</v>
      </c>
      <c r="J4" s="39">
        <v>6300255.6559799993</v>
      </c>
      <c r="K4" s="39">
        <v>93</v>
      </c>
      <c r="L4" s="39">
        <v>1292</v>
      </c>
      <c r="M4" s="40">
        <f>93+53</f>
        <v>146</v>
      </c>
      <c r="N4" s="40">
        <f>SUM(O4:P4)</f>
        <v>429928</v>
      </c>
      <c r="O4" s="40">
        <v>364702</v>
      </c>
      <c r="P4" s="39">
        <v>65226</v>
      </c>
      <c r="Q4" s="40">
        <f>4919+1910</f>
        <v>6829</v>
      </c>
      <c r="R4" s="27" t="s">
        <v>40</v>
      </c>
      <c r="S4" s="27" t="s">
        <v>40</v>
      </c>
      <c r="T4" s="27" t="s">
        <v>40</v>
      </c>
    </row>
    <row r="5" spans="1:21" ht="25.5" x14ac:dyDescent="0.2">
      <c r="A5" s="6">
        <f>A4+1</f>
        <v>2</v>
      </c>
      <c r="B5" s="14" t="s">
        <v>24</v>
      </c>
      <c r="C5" s="17" t="s">
        <v>43</v>
      </c>
      <c r="D5" s="51" t="s">
        <v>44</v>
      </c>
      <c r="E5" s="65">
        <v>222851338.68700105</v>
      </c>
      <c r="F5" s="65">
        <v>87092290</v>
      </c>
      <c r="G5" s="65">
        <v>60109547</v>
      </c>
      <c r="H5" s="65">
        <v>27002686.356080145</v>
      </c>
      <c r="I5" s="65">
        <v>187797088</v>
      </c>
      <c r="J5" s="65">
        <v>3377522.5245209606</v>
      </c>
      <c r="K5" s="41">
        <v>76</v>
      </c>
      <c r="L5" s="41">
        <v>1273</v>
      </c>
      <c r="M5" s="41">
        <v>177</v>
      </c>
      <c r="N5" s="41">
        <v>243586</v>
      </c>
      <c r="O5" s="41">
        <v>216597</v>
      </c>
      <c r="P5" s="41">
        <v>26989</v>
      </c>
      <c r="Q5" s="41">
        <v>1060</v>
      </c>
      <c r="R5" s="18" t="s">
        <v>40</v>
      </c>
      <c r="S5" s="18" t="s">
        <v>40</v>
      </c>
      <c r="T5" s="18" t="s">
        <v>40</v>
      </c>
    </row>
    <row r="6" spans="1:21" ht="63.75" x14ac:dyDescent="0.2">
      <c r="A6" s="6">
        <f t="shared" ref="A6:A17" si="0">A5+1</f>
        <v>3</v>
      </c>
      <c r="B6" s="14" t="s">
        <v>25</v>
      </c>
      <c r="C6" s="16" t="s">
        <v>36</v>
      </c>
      <c r="D6" s="52" t="s">
        <v>34</v>
      </c>
      <c r="E6" s="43">
        <v>193755728</v>
      </c>
      <c r="F6" s="43">
        <v>94239937</v>
      </c>
      <c r="G6" s="43">
        <v>43796570</v>
      </c>
      <c r="H6" s="43">
        <v>15534087</v>
      </c>
      <c r="I6" s="43">
        <v>167282686</v>
      </c>
      <c r="J6" s="43">
        <v>392615</v>
      </c>
      <c r="K6" s="43">
        <v>58</v>
      </c>
      <c r="L6" s="43">
        <v>870</v>
      </c>
      <c r="M6" s="43">
        <v>69</v>
      </c>
      <c r="N6" s="43">
        <v>161677</v>
      </c>
      <c r="O6" s="43">
        <v>156432</v>
      </c>
      <c r="P6" s="43">
        <v>5245</v>
      </c>
      <c r="Q6" s="43">
        <v>992</v>
      </c>
      <c r="R6" s="19" t="s">
        <v>40</v>
      </c>
      <c r="S6" s="19" t="s">
        <v>40</v>
      </c>
      <c r="T6" s="19" t="s">
        <v>40</v>
      </c>
    </row>
    <row r="7" spans="1:21" ht="14.25" customHeight="1" x14ac:dyDescent="0.2">
      <c r="A7" s="6">
        <f t="shared" si="0"/>
        <v>4</v>
      </c>
      <c r="B7" s="14" t="s">
        <v>26</v>
      </c>
      <c r="C7" s="34" t="s">
        <v>37</v>
      </c>
      <c r="D7" s="53" t="s">
        <v>35</v>
      </c>
      <c r="E7" s="41">
        <v>171343933.61012459</v>
      </c>
      <c r="F7" s="41">
        <v>43928731.299750209</v>
      </c>
      <c r="G7" s="41">
        <v>57762514.464765884</v>
      </c>
      <c r="H7" s="41">
        <v>20274283.549046122</v>
      </c>
      <c r="I7" s="41">
        <v>145483303.24853998</v>
      </c>
      <c r="J7" s="41">
        <v>436706.76914312155</v>
      </c>
      <c r="K7" s="41">
        <v>34</v>
      </c>
      <c r="L7" s="41">
        <v>640</v>
      </c>
      <c r="M7" s="41">
        <v>51</v>
      </c>
      <c r="N7" s="41">
        <v>106655</v>
      </c>
      <c r="O7" s="41">
        <v>106267</v>
      </c>
      <c r="P7" s="41">
        <v>388</v>
      </c>
      <c r="Q7" s="41">
        <v>587</v>
      </c>
      <c r="R7" s="26" t="s">
        <v>40</v>
      </c>
      <c r="S7" s="26" t="s">
        <v>40</v>
      </c>
      <c r="T7" s="26" t="s">
        <v>40</v>
      </c>
    </row>
    <row r="8" spans="1:21" ht="25.5" x14ac:dyDescent="0.2">
      <c r="A8" s="6">
        <f t="shared" si="0"/>
        <v>5</v>
      </c>
      <c r="B8" s="14" t="s">
        <v>49</v>
      </c>
      <c r="C8" s="17" t="s">
        <v>51</v>
      </c>
      <c r="D8" s="50" t="s">
        <v>48</v>
      </c>
      <c r="E8" s="42">
        <v>82207133</v>
      </c>
      <c r="F8" s="42">
        <f>46340206+1129951</f>
        <v>47470157</v>
      </c>
      <c r="G8" s="42">
        <v>18996325</v>
      </c>
      <c r="H8" s="42">
        <v>7175570</v>
      </c>
      <c r="I8" s="42">
        <f>67353709</f>
        <v>67353709</v>
      </c>
      <c r="J8" s="42">
        <v>-558531</v>
      </c>
      <c r="K8" s="42">
        <v>35</v>
      </c>
      <c r="L8" s="42">
        <v>423</v>
      </c>
      <c r="M8" s="42">
        <v>70</v>
      </c>
      <c r="N8" s="42">
        <v>54124</v>
      </c>
      <c r="O8" s="42">
        <f>N8-P8</f>
        <v>53132</v>
      </c>
      <c r="P8" s="42">
        <v>992</v>
      </c>
      <c r="Q8" s="18" t="s">
        <v>22</v>
      </c>
      <c r="R8" s="18" t="s">
        <v>40</v>
      </c>
      <c r="S8" s="35" t="s">
        <v>40</v>
      </c>
      <c r="T8" s="18" t="s">
        <v>41</v>
      </c>
    </row>
    <row r="9" spans="1:21" x14ac:dyDescent="0.2">
      <c r="A9" s="6">
        <f t="shared" si="0"/>
        <v>6</v>
      </c>
      <c r="B9" s="14" t="s">
        <v>27</v>
      </c>
      <c r="C9" s="17" t="s">
        <v>54</v>
      </c>
      <c r="D9" s="50" t="s">
        <v>67</v>
      </c>
      <c r="E9" s="42">
        <v>77815291.000000015</v>
      </c>
      <c r="F9" s="42">
        <v>24721153.251048349</v>
      </c>
      <c r="G9" s="42">
        <v>29342340</v>
      </c>
      <c r="H9" s="42">
        <v>9065429.0739387274</v>
      </c>
      <c r="I9" s="42">
        <v>65670499</v>
      </c>
      <c r="J9" s="42">
        <v>569031.07393872726</v>
      </c>
      <c r="K9" s="42">
        <v>34</v>
      </c>
      <c r="L9" s="42">
        <v>469</v>
      </c>
      <c r="M9" s="42">
        <v>43</v>
      </c>
      <c r="N9" s="44">
        <v>28379</v>
      </c>
      <c r="O9" s="42">
        <v>27457</v>
      </c>
      <c r="P9" s="42">
        <v>922</v>
      </c>
      <c r="Q9" s="42">
        <v>0</v>
      </c>
      <c r="R9" s="20" t="s">
        <v>40</v>
      </c>
      <c r="S9" s="20" t="s">
        <v>41</v>
      </c>
      <c r="T9" s="20" t="s">
        <v>41</v>
      </c>
    </row>
    <row r="10" spans="1:21" ht="15" customHeight="1" x14ac:dyDescent="0.2">
      <c r="A10" s="6">
        <f t="shared" si="0"/>
        <v>7</v>
      </c>
      <c r="B10" s="14" t="s">
        <v>28</v>
      </c>
      <c r="C10" s="17" t="s">
        <v>45</v>
      </c>
      <c r="D10" s="50" t="s">
        <v>42</v>
      </c>
      <c r="E10" s="42">
        <v>77107771</v>
      </c>
      <c r="F10" s="42">
        <v>35459774</v>
      </c>
      <c r="G10" s="42">
        <v>9940005.7142900005</v>
      </c>
      <c r="H10" s="42">
        <v>8661932</v>
      </c>
      <c r="I10" s="42">
        <v>61787196</v>
      </c>
      <c r="J10" s="42">
        <v>-977956</v>
      </c>
      <c r="K10" s="42">
        <v>33</v>
      </c>
      <c r="L10" s="42">
        <v>422</v>
      </c>
      <c r="M10" s="42">
        <v>46</v>
      </c>
      <c r="N10" s="42">
        <v>68677</v>
      </c>
      <c r="O10" s="42">
        <v>59615</v>
      </c>
      <c r="P10" s="42">
        <v>9062</v>
      </c>
      <c r="Q10" s="42">
        <v>1124</v>
      </c>
      <c r="R10" s="6" t="s">
        <v>40</v>
      </c>
      <c r="S10" s="6" t="s">
        <v>40</v>
      </c>
      <c r="T10" s="29" t="s">
        <v>41</v>
      </c>
      <c r="U10" s="30"/>
    </row>
    <row r="11" spans="1:21" ht="25.5" x14ac:dyDescent="0.2">
      <c r="A11" s="6">
        <f t="shared" si="0"/>
        <v>8</v>
      </c>
      <c r="B11" s="14" t="s">
        <v>29</v>
      </c>
      <c r="C11" s="28" t="s">
        <v>58</v>
      </c>
      <c r="D11" s="54" t="s">
        <v>42</v>
      </c>
      <c r="E11" s="41">
        <v>72964854</v>
      </c>
      <c r="F11" s="41">
        <v>20845099</v>
      </c>
      <c r="G11" s="41">
        <v>23857367</v>
      </c>
      <c r="H11" s="41">
        <v>12651773</v>
      </c>
      <c r="I11" s="41">
        <v>57164880</v>
      </c>
      <c r="J11" s="41">
        <v>-1631469</v>
      </c>
      <c r="K11" s="41">
        <v>37</v>
      </c>
      <c r="L11" s="41">
        <v>430</v>
      </c>
      <c r="M11" s="41">
        <v>66</v>
      </c>
      <c r="N11" s="41">
        <v>61117</v>
      </c>
      <c r="O11" s="41">
        <v>57639</v>
      </c>
      <c r="P11" s="41">
        <v>3478</v>
      </c>
      <c r="Q11" s="41">
        <v>124</v>
      </c>
      <c r="R11" s="26" t="s">
        <v>40</v>
      </c>
      <c r="S11" s="26" t="s">
        <v>41</v>
      </c>
      <c r="T11" s="26" t="s">
        <v>41</v>
      </c>
    </row>
    <row r="12" spans="1:21" ht="51" x14ac:dyDescent="0.2">
      <c r="A12" s="6">
        <f t="shared" si="0"/>
        <v>9</v>
      </c>
      <c r="B12" s="14" t="s">
        <v>30</v>
      </c>
      <c r="C12" s="38" t="s">
        <v>52</v>
      </c>
      <c r="D12" s="55" t="s">
        <v>53</v>
      </c>
      <c r="E12" s="37">
        <v>51303131</v>
      </c>
      <c r="F12" s="37">
        <v>22152898</v>
      </c>
      <c r="G12" s="37">
        <v>18423282</v>
      </c>
      <c r="H12" s="37">
        <v>4602851</v>
      </c>
      <c r="I12" s="37">
        <v>41298692</v>
      </c>
      <c r="J12" s="37">
        <v>558099</v>
      </c>
      <c r="K12" s="37">
        <v>30</v>
      </c>
      <c r="L12" s="37">
        <v>384</v>
      </c>
      <c r="M12" s="37">
        <v>39</v>
      </c>
      <c r="N12" s="37">
        <v>34328</v>
      </c>
      <c r="O12" s="37">
        <v>28818</v>
      </c>
      <c r="P12" s="37">
        <v>5510</v>
      </c>
      <c r="Q12" s="37">
        <v>30</v>
      </c>
      <c r="R12" s="36" t="s">
        <v>40</v>
      </c>
      <c r="S12" s="9" t="s">
        <v>40</v>
      </c>
      <c r="T12" s="9" t="s">
        <v>41</v>
      </c>
    </row>
    <row r="13" spans="1:21" x14ac:dyDescent="0.2">
      <c r="A13" s="6">
        <f t="shared" si="0"/>
        <v>10</v>
      </c>
      <c r="B13" s="14" t="s">
        <v>31</v>
      </c>
      <c r="C13" s="61" t="s">
        <v>56</v>
      </c>
      <c r="D13" s="62" t="s">
        <v>55</v>
      </c>
      <c r="E13" s="63">
        <v>31965255.529941764</v>
      </c>
      <c r="F13" s="63">
        <v>22327561.730197452</v>
      </c>
      <c r="G13" s="63">
        <v>1632594.207922172</v>
      </c>
      <c r="H13" s="63">
        <v>3133341.9634400001</v>
      </c>
      <c r="I13" s="63">
        <v>20671213.221080579</v>
      </c>
      <c r="J13" s="63">
        <v>-783528.02347758319</v>
      </c>
      <c r="K13" s="63">
        <v>5</v>
      </c>
      <c r="L13" s="63">
        <v>165</v>
      </c>
      <c r="M13" s="63">
        <v>16</v>
      </c>
      <c r="N13" s="63">
        <v>14063</v>
      </c>
      <c r="O13" s="63">
        <v>13974</v>
      </c>
      <c r="P13" s="63">
        <v>89</v>
      </c>
      <c r="Q13" s="63">
        <v>0</v>
      </c>
      <c r="R13" s="36" t="s">
        <v>40</v>
      </c>
      <c r="S13" s="36" t="s">
        <v>40</v>
      </c>
      <c r="T13" s="9" t="s">
        <v>41</v>
      </c>
    </row>
    <row r="14" spans="1:21" x14ac:dyDescent="0.2">
      <c r="A14" s="6">
        <f t="shared" si="0"/>
        <v>11</v>
      </c>
      <c r="B14" s="14" t="s">
        <v>32</v>
      </c>
      <c r="C14" s="17" t="s">
        <v>63</v>
      </c>
      <c r="D14" s="50" t="s">
        <v>64</v>
      </c>
      <c r="E14" s="18">
        <v>24632951</v>
      </c>
      <c r="F14" s="18">
        <v>11713074</v>
      </c>
      <c r="G14" s="18">
        <v>7540288</v>
      </c>
      <c r="H14" s="18">
        <v>3407540</v>
      </c>
      <c r="I14" s="18">
        <v>20807370</v>
      </c>
      <c r="J14" s="18">
        <v>401032</v>
      </c>
      <c r="K14" s="18">
        <v>12</v>
      </c>
      <c r="L14" s="18">
        <v>183</v>
      </c>
      <c r="M14" s="18">
        <v>29</v>
      </c>
      <c r="N14" s="18">
        <v>30099</v>
      </c>
      <c r="O14" s="18">
        <v>26323</v>
      </c>
      <c r="P14" s="18">
        <v>3776</v>
      </c>
      <c r="Q14" s="18" t="s">
        <v>22</v>
      </c>
      <c r="R14" s="18" t="s">
        <v>40</v>
      </c>
      <c r="S14" s="6" t="s">
        <v>41</v>
      </c>
      <c r="T14" s="6" t="s">
        <v>41</v>
      </c>
    </row>
    <row r="15" spans="1:21" x14ac:dyDescent="0.2">
      <c r="A15" s="6">
        <f t="shared" si="0"/>
        <v>12</v>
      </c>
      <c r="B15" s="14" t="s">
        <v>33</v>
      </c>
      <c r="C15" s="28" t="s">
        <v>39</v>
      </c>
      <c r="D15" s="58" t="s">
        <v>38</v>
      </c>
      <c r="E15" s="59">
        <v>10217996</v>
      </c>
      <c r="F15" s="59">
        <v>4887059</v>
      </c>
      <c r="G15" s="59">
        <v>3199341</v>
      </c>
      <c r="H15" s="59">
        <v>1257379</v>
      </c>
      <c r="I15" s="59">
        <v>7702185</v>
      </c>
      <c r="J15" s="59">
        <v>-65792</v>
      </c>
      <c r="K15" s="59">
        <v>6</v>
      </c>
      <c r="L15" s="59">
        <v>99</v>
      </c>
      <c r="M15" s="59">
        <v>7</v>
      </c>
      <c r="N15" s="59">
        <v>1374</v>
      </c>
      <c r="O15" s="59">
        <v>1374</v>
      </c>
      <c r="P15" s="60" t="s">
        <v>22</v>
      </c>
      <c r="Q15" s="60" t="s">
        <v>22</v>
      </c>
      <c r="R15" s="60" t="s">
        <v>40</v>
      </c>
      <c r="S15" s="20" t="s">
        <v>40</v>
      </c>
      <c r="T15" s="20" t="s">
        <v>41</v>
      </c>
      <c r="U15" s="30"/>
    </row>
    <row r="16" spans="1:21" ht="84.75" customHeight="1" x14ac:dyDescent="0.2">
      <c r="A16" s="9">
        <f t="shared" si="0"/>
        <v>13</v>
      </c>
      <c r="B16" s="15" t="s">
        <v>21</v>
      </c>
      <c r="C16" s="10" t="s">
        <v>59</v>
      </c>
      <c r="D16" s="57" t="s">
        <v>60</v>
      </c>
      <c r="E16" s="45">
        <v>8564860</v>
      </c>
      <c r="F16" s="45">
        <v>4726570</v>
      </c>
      <c r="G16" s="45" t="s">
        <v>22</v>
      </c>
      <c r="H16" s="45">
        <v>1762717</v>
      </c>
      <c r="I16" s="45">
        <v>6564597</v>
      </c>
      <c r="J16" s="45">
        <v>30791</v>
      </c>
      <c r="K16" s="45">
        <v>6</v>
      </c>
      <c r="L16" s="45">
        <v>76</v>
      </c>
      <c r="M16" s="45" t="s">
        <v>22</v>
      </c>
      <c r="N16" s="45">
        <v>823</v>
      </c>
      <c r="O16" s="45">
        <v>823</v>
      </c>
      <c r="P16" s="11" t="s">
        <v>22</v>
      </c>
      <c r="Q16" s="11" t="s">
        <v>22</v>
      </c>
      <c r="R16" s="11" t="s">
        <v>41</v>
      </c>
      <c r="S16" s="12" t="s">
        <v>41</v>
      </c>
      <c r="T16" s="31" t="s">
        <v>41</v>
      </c>
      <c r="U16" s="30"/>
    </row>
    <row r="17" spans="1:20" x14ac:dyDescent="0.2">
      <c r="A17" s="6">
        <f t="shared" si="0"/>
        <v>14</v>
      </c>
      <c r="B17" s="14" t="s">
        <v>65</v>
      </c>
      <c r="C17" s="7"/>
      <c r="D17" s="56"/>
      <c r="E17" s="26">
        <v>1530919</v>
      </c>
      <c r="F17" s="8" t="s">
        <v>62</v>
      </c>
      <c r="G17" s="8" t="s">
        <v>62</v>
      </c>
      <c r="H17" s="42">
        <v>997564</v>
      </c>
      <c r="I17" s="8">
        <v>189028</v>
      </c>
      <c r="J17" s="26">
        <v>-68465</v>
      </c>
      <c r="K17" s="8">
        <v>1</v>
      </c>
      <c r="L17" s="8">
        <v>22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6" t="s">
        <v>22</v>
      </c>
      <c r="S17" s="6" t="s">
        <v>22</v>
      </c>
      <c r="T17" s="6" t="s">
        <v>22</v>
      </c>
    </row>
    <row r="18" spans="1:20" x14ac:dyDescent="0.2">
      <c r="B18" s="3" t="s">
        <v>57</v>
      </c>
      <c r="C18" s="33"/>
      <c r="E18" s="46">
        <f>SUM(E4:E17)</f>
        <v>1451176422.5871475</v>
      </c>
      <c r="F18" s="46">
        <f>SUM(F4:F17)</f>
        <v>550633059.81541598</v>
      </c>
      <c r="G18" s="46">
        <f t="shared" ref="G18:L18" si="1">SUM(G4:G17)</f>
        <v>434892270.47833806</v>
      </c>
      <c r="H18" s="46">
        <f t="shared" si="1"/>
        <v>162400024.168345</v>
      </c>
      <c r="I18" s="46">
        <f t="shared" si="1"/>
        <v>1187222075.4044404</v>
      </c>
      <c r="J18" s="46">
        <f t="shared" si="1"/>
        <v>7980312.0001052255</v>
      </c>
      <c r="K18" s="46">
        <f t="shared" si="1"/>
        <v>460</v>
      </c>
      <c r="L18" s="46">
        <f t="shared" si="1"/>
        <v>6748</v>
      </c>
      <c r="M18" s="46">
        <f t="shared" ref="M18" si="2">SUM(M4:M17)</f>
        <v>759</v>
      </c>
      <c r="N18" s="46">
        <f t="shared" ref="N18" si="3">SUM(N4:N17)</f>
        <v>1234830</v>
      </c>
      <c r="O18" s="46">
        <f t="shared" ref="O18" si="4">SUM(O4:O17)</f>
        <v>1113153</v>
      </c>
      <c r="P18" s="46">
        <f t="shared" ref="P18" si="5">SUM(P4:P17)</f>
        <v>121677</v>
      </c>
      <c r="Q18" s="46">
        <f>SUM(Q4:Q17)</f>
        <v>10746</v>
      </c>
      <c r="R18" s="1">
        <v>12</v>
      </c>
      <c r="S18" s="2">
        <v>9</v>
      </c>
      <c r="T18" s="2">
        <v>4</v>
      </c>
    </row>
    <row r="19" spans="1:20" x14ac:dyDescent="0.2">
      <c r="Q19" s="64"/>
    </row>
    <row r="20" spans="1:20" x14ac:dyDescent="0.2">
      <c r="B20" s="3" t="s">
        <v>66</v>
      </c>
    </row>
    <row r="30" spans="1:20" ht="14.25" x14ac:dyDescent="0.2">
      <c r="B30" s="5"/>
    </row>
    <row r="31" spans="1:20" x14ac:dyDescent="0.2">
      <c r="B31" s="2"/>
    </row>
  </sheetData>
  <mergeCells count="2">
    <mergeCell ref="B1:C1"/>
    <mergeCell ref="E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2015-05-27T11:02:10Z</cp:lastPrinted>
  <dcterms:created xsi:type="dcterms:W3CDTF">2013-03-28T13:27:33Z</dcterms:created>
  <dcterms:modified xsi:type="dcterms:W3CDTF">2020-04-01T08:35:32Z</dcterms:modified>
</cp:coreProperties>
</file>