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/>
  <mc:AlternateContent xmlns:mc="http://schemas.openxmlformats.org/markup-compatibility/2006">
    <mc:Choice Requires="x15">
      <x15ac:absPath xmlns:x15ac="http://schemas.microsoft.com/office/spreadsheetml/2010/11/ac" url="C:\Users\Lenovo\Desktop\F1 - Quarterly\2020\T2\"/>
    </mc:Choice>
  </mc:AlternateContent>
  <xr:revisionPtr revIDLastSave="0" documentId="13_ncr:1_{ED3B0ADE-7AAB-43D9-BA1C-2C1C8E72DB34}" xr6:coauthVersionLast="45" xr6:coauthVersionMax="45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IFRS!$A$1:$Q$60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2" i="4" l="1"/>
  <c r="I42" i="4"/>
  <c r="O24" i="4"/>
  <c r="Q24" i="4"/>
  <c r="E24" i="4"/>
  <c r="G24" i="4"/>
  <c r="K24" i="4"/>
  <c r="I43" i="4" l="1"/>
  <c r="H43" i="4"/>
  <c r="I40" i="4" l="1"/>
  <c r="H40" i="4"/>
  <c r="I41" i="4" l="1"/>
  <c r="H41" i="4"/>
  <c r="D26" i="4"/>
  <c r="E25" i="4" s="1"/>
  <c r="E14" i="4" l="1"/>
  <c r="E22" i="4"/>
  <c r="E21" i="4"/>
  <c r="E23" i="4"/>
  <c r="I39" i="4"/>
  <c r="H39" i="4"/>
  <c r="I38" i="4"/>
  <c r="H38" i="4"/>
  <c r="I37" i="4" l="1"/>
  <c r="H37" i="4"/>
  <c r="I36" i="4" l="1"/>
  <c r="H36" i="4"/>
  <c r="I35" i="4"/>
  <c r="H35" i="4"/>
  <c r="I34" i="4" l="1"/>
  <c r="H34" i="4"/>
  <c r="I32" i="4"/>
  <c r="H32" i="4"/>
  <c r="H33" i="4"/>
  <c r="I33" i="4"/>
  <c r="L44" i="4" l="1"/>
  <c r="J44" i="4"/>
  <c r="F44" i="4"/>
  <c r="D44" i="4"/>
  <c r="B38" i="4"/>
  <c r="B39" i="4" s="1"/>
  <c r="B40" i="4" s="1"/>
  <c r="B41" i="4" s="1"/>
  <c r="B42" i="4" s="1"/>
  <c r="B43" i="4" s="1"/>
  <c r="B33" i="4"/>
  <c r="B34" i="4" s="1"/>
  <c r="B35" i="4" s="1"/>
  <c r="B36" i="4" s="1"/>
  <c r="P26" i="4"/>
  <c r="Q25" i="4" s="1"/>
  <c r="N26" i="4"/>
  <c r="O25" i="4" s="1"/>
  <c r="L26" i="4"/>
  <c r="M25" i="4" s="1"/>
  <c r="J26" i="4"/>
  <c r="K25" i="4" s="1"/>
  <c r="H26" i="4"/>
  <c r="I25" i="4" s="1"/>
  <c r="F26" i="4"/>
  <c r="G25" i="4" s="1"/>
  <c r="B20" i="4"/>
  <c r="B21" i="4" s="1"/>
  <c r="B22" i="4" s="1"/>
  <c r="B23" i="4" s="1"/>
  <c r="B24" i="4" s="1"/>
  <c r="B25" i="4" s="1"/>
  <c r="B15" i="4"/>
  <c r="B16" i="4" s="1"/>
  <c r="B17" i="4" s="1"/>
  <c r="B18" i="4" s="1"/>
  <c r="K38" i="4" l="1"/>
  <c r="K43" i="4"/>
  <c r="K40" i="4"/>
  <c r="M38" i="4"/>
  <c r="M43" i="4"/>
  <c r="M40" i="4"/>
  <c r="G22" i="4"/>
  <c r="O22" i="4"/>
  <c r="I22" i="4"/>
  <c r="Q22" i="4"/>
  <c r="K22" i="4"/>
  <c r="M22" i="4"/>
  <c r="Q14" i="4"/>
  <c r="Q21" i="4"/>
  <c r="Q26" i="4"/>
  <c r="Q23" i="4"/>
  <c r="O14" i="4"/>
  <c r="O23" i="4"/>
  <c r="O21" i="4"/>
  <c r="I14" i="4"/>
  <c r="I23" i="4"/>
  <c r="I24" i="4"/>
  <c r="I21" i="4"/>
  <c r="K14" i="4"/>
  <c r="K21" i="4"/>
  <c r="K23" i="4"/>
  <c r="M14" i="4"/>
  <c r="M23" i="4"/>
  <c r="M21" i="4"/>
  <c r="G14" i="4"/>
  <c r="G23" i="4"/>
  <c r="G21" i="4"/>
  <c r="Q15" i="4"/>
  <c r="Q19" i="4"/>
  <c r="Q20" i="4"/>
  <c r="Q17" i="4"/>
  <c r="Q16" i="4"/>
  <c r="Q18" i="4"/>
  <c r="O16" i="4"/>
  <c r="O17" i="4"/>
  <c r="O20" i="4"/>
  <c r="O18" i="4"/>
  <c r="O15" i="4"/>
  <c r="O19" i="4"/>
  <c r="I17" i="4"/>
  <c r="I18" i="4"/>
  <c r="I20" i="4"/>
  <c r="I15" i="4"/>
  <c r="I19" i="4"/>
  <c r="I16" i="4"/>
  <c r="M17" i="4"/>
  <c r="M20" i="4"/>
  <c r="M18" i="4"/>
  <c r="M15" i="4"/>
  <c r="M19" i="4"/>
  <c r="M16" i="4"/>
  <c r="K15" i="4"/>
  <c r="K19" i="4"/>
  <c r="K16" i="4"/>
  <c r="K20" i="4"/>
  <c r="K17" i="4"/>
  <c r="K18" i="4"/>
  <c r="G15" i="4"/>
  <c r="G19" i="4"/>
  <c r="G16" i="4"/>
  <c r="G20" i="4"/>
  <c r="G17" i="4"/>
  <c r="G18" i="4"/>
  <c r="E19" i="4"/>
  <c r="E20" i="4"/>
  <c r="E17" i="4"/>
  <c r="E18" i="4"/>
  <c r="K34" i="4"/>
  <c r="K35" i="4"/>
  <c r="M32" i="4"/>
  <c r="M34" i="4"/>
  <c r="E16" i="4"/>
  <c r="E15" i="4"/>
  <c r="M37" i="4"/>
  <c r="M42" i="4"/>
  <c r="M33" i="4"/>
  <c r="K33" i="4"/>
  <c r="M41" i="4"/>
  <c r="M36" i="4"/>
  <c r="I44" i="4"/>
  <c r="H44" i="4"/>
  <c r="M35" i="4"/>
  <c r="M39" i="4"/>
  <c r="K32" i="4"/>
  <c r="K36" i="4"/>
  <c r="K42" i="4"/>
  <c r="K37" i="4"/>
  <c r="K41" i="4"/>
  <c r="K39" i="4"/>
  <c r="I26" i="4" l="1"/>
  <c r="K26" i="4"/>
  <c r="M26" i="4"/>
  <c r="G26" i="4"/>
  <c r="E26" i="4"/>
  <c r="M44" i="4"/>
  <c r="O26" i="4"/>
  <c r="K44" i="4"/>
</calcChain>
</file>

<file path=xl/sharedStrings.xml><?xml version="1.0" encoding="utf-8"?>
<sst xmlns="http://schemas.openxmlformats.org/spreadsheetml/2006/main" count="78" uniqueCount="48">
  <si>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</si>
  <si>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</si>
  <si>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</si>
  <si>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</si>
  <si>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</si>
  <si>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</si>
  <si>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</si>
  <si>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</si>
  <si>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</si>
  <si>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</si>
  <si>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</si>
  <si>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</si>
  <si>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Intesasanpaolo Bank Albania</t>
  </si>
  <si>
    <t>ProCredit Bank</t>
  </si>
  <si>
    <t>Tirana Bank</t>
  </si>
  <si>
    <t>Union Bank</t>
  </si>
  <si>
    <t>United Bank of Albania</t>
  </si>
  <si>
    <t>TOTAL</t>
  </si>
  <si>
    <t>PROFIT &amp; PERFORMANCE</t>
  </si>
  <si>
    <t>MISCELLANEOUS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</si>
  <si>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</si>
  <si>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</si>
  <si>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</si>
  <si>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</si>
  <si>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</si>
  <si>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</si>
  <si>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</si>
  <si>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Alpha Bank Albania</t>
  </si>
  <si>
    <t>Main Financial Indicators of Albanian Banking System</t>
  </si>
  <si>
    <t>FIBANK Albania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</si>
  <si>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</si>
  <si>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</si>
  <si>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</si>
  <si>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</si>
  <si>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</si>
  <si>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</si>
  <si>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</si>
  <si>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</si>
  <si>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</si>
  <si>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</si>
  <si>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r>
      <t xml:space="preserve">BANKS </t>
    </r>
    <r>
      <rPr>
        <b/>
        <sz val="13"/>
        <color rgb="FFC00000"/>
        <rFont val="Tahoma"/>
        <family val="2"/>
      </rPr>
      <t>*</t>
    </r>
  </si>
  <si>
    <r>
      <t xml:space="preserve">in % </t>
    </r>
    <r>
      <rPr>
        <sz val="11"/>
        <color rgb="FFC00000"/>
        <rFont val="Tahoma"/>
        <family val="2"/>
      </rPr>
      <t>**</t>
    </r>
  </si>
  <si>
    <r>
      <rPr>
        <sz val="11"/>
        <color rgb="FFC00000"/>
        <rFont val="Tahoma"/>
        <family val="2"/>
      </rPr>
      <t>**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</si>
  <si>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</si>
  <si>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*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</si>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</sst>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.00_);_(* \(#,##0.00\);_(* \-??_);_(@_)"/>
    <numFmt numFmtId="168" formatCode="_(* #,##0.0_);_(* \(#,##0.0\);_(* \-??_);_(@_)"/>
    <numFmt numFmtId="169" formatCode="_(* #,##0_);_(* \(#,##0\);_(* \-??_);_(@_)"/>
    <numFmt numFmtId="170" formatCode="0.0%"/>
    <numFmt numFmtId="171" formatCode="_(* #,##0_);_(* \(#,##0\);_(* &quot;-&quot;??_);_(@_)"/>
    <numFmt numFmtId="172" formatCode="_(* #,##0.0_);_(* \(#,##0.0\);_(* &quot;-&quot;??_);_(@_)"/>
    <numFmt numFmtId="173" formatCode="[$-409]d\-mmm\-yy;@"/>
    <numFmt numFmtId="174" formatCode="[$-409]d/mmm/yy;@"/>
    <numFmt numFmtId="175" formatCode="_-* #,##0.00_L_e_k_-;\-* #,##0.00_L_e_k_-;_-* &quot;-&quot;??_L_e_k_-;_-@_-"/>
    <numFmt numFmtId="176" formatCode="_-* #,##0.00\ _k_n_-;\-* #,##0.00\ _k_n_-;_-* &quot;-&quot;??\ _k_n_-;_-@_-"/>
    <numFmt numFmtId="177" formatCode="#,##0.0_);\(#,##0.0\)"/>
    <numFmt numFmtId="178" formatCode="#,##0&quot;Lek&quot;;\-#,##0&quot;Lek&quot;"/>
    <numFmt numFmtId="179" formatCode="0.0"/>
    <numFmt numFmtId="180" formatCode="_-* #,##0.00\ &quot;kn&quot;_-;\-* #,##0.00\ &quot;kn&quot;_-;_-* &quot;-&quot;??\ &quot;kn&quot;_-;_-@_-"/>
    <numFmt numFmtId="181" formatCode="_-* #,##0\ _F_t_-;\-* #,##0\ _F_t_-;_-* &quot;-&quot;\ _F_t_-;_-@_-"/>
    <numFmt numFmtId="182" formatCode="_-* #,##0.00\ _F_t_-;\-* #,##0.00\ _F_t_-;_-* &quot;-&quot;??\ _F_t_-;_-@_-"/>
    <numFmt numFmtId="183" formatCode="_-* #,##0.0_-;\-* #,##0.0_-;_-* &quot;-&quot;??_-;_-@_-"/>
    <numFmt numFmtId="184" formatCode="_-* #,##0\ &quot;Ft&quot;_-;\-* #,##0\ &quot;Ft&quot;_-;_-* &quot;-&quot;\ &quot;Ft&quot;_-;_-@_-"/>
    <numFmt numFmtId="185" formatCode="_-* #,##0.00\ &quot;Ft&quot;_-;\-* #,##0.00\ &quot;Ft&quot;_-;_-* &quot;-&quot;??\ &quot;Ft&quot;_-;_-@_-"/>
  </numFmts>
  <fonts count="63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1"/>
      <color rgb="FFFF0000"/>
      <name val="Tahoma"/>
      <family val="2"/>
    </font>
    <font>
      <b/>
      <sz val="13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b/>
      <sz val="13"/>
      <color rgb="FFC00000"/>
      <name val="Tahoma"/>
      <family val="2"/>
    </font>
    <font>
      <sz val="11"/>
      <color rgb="FFC00000"/>
      <name val="Tahoma"/>
      <family val="2"/>
    </font>
    <font>
      <b/>
      <sz val="11"/>
      <color rgb="FFC0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8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/>
      <bottom style="double">
        <color indexed="8"/>
      </bottom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64"/>
      </left>
      <right/>
      <top style="double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 style="thin">
        <color indexed="64"/>
      </left>
      <right style="thin">
        <color indexed="8"/>
      </right>
      <top style="double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225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167" fontId="20" fillId="0" borderId="0" applyFill="0" applyBorder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31" fillId="0" borderId="0"/>
    <xf numFmtId="0" fontId="20" fillId="23" borderId="7" applyNumberFormat="0" applyAlignment="0" applyProtection="0"/>
    <xf numFmtId="0" fontId="15" fillId="20" borderId="8" applyNumberFormat="0" applyAlignment="0" applyProtection="0"/>
    <xf numFmtId="9" fontId="20" fillId="0" borderId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6" fontId="31" fillId="0" borderId="0" applyFont="0" applyFill="0" applyBorder="0" applyAlignment="0" applyProtection="0"/>
    <xf numFmtId="0" fontId="34" fillId="0" borderId="0"/>
    <xf numFmtId="9" fontId="31" fillId="0" borderId="0" applyFont="0" applyFill="0" applyBorder="0" applyAlignment="0" applyProtection="0"/>
    <xf numFmtId="167" fontId="20" fillId="0" borderId="0" applyFill="0" applyBorder="0" applyAlignment="0" applyProtection="0"/>
    <xf numFmtId="9" fontId="20" fillId="0" borderId="0" applyFill="0" applyBorder="0" applyAlignment="0" applyProtection="0"/>
    <xf numFmtId="166" fontId="31" fillId="0" borderId="0" applyFont="0" applyFill="0" applyBorder="0" applyAlignment="0" applyProtection="0"/>
    <xf numFmtId="0" fontId="20" fillId="0" borderId="0"/>
    <xf numFmtId="0" fontId="3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/>
    <xf numFmtId="0" fontId="1" fillId="0" borderId="0"/>
    <xf numFmtId="0" fontId="31" fillId="0" borderId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6" fillId="46" borderId="2" applyNumberFormat="0" applyAlignment="0" applyProtection="0"/>
    <xf numFmtId="0" fontId="6" fillId="46" borderId="2" applyNumberFormat="0" applyAlignment="0" applyProtection="0"/>
    <xf numFmtId="0" fontId="6" fillId="46" borderId="2" applyNumberFormat="0" applyAlignment="0" applyProtection="0"/>
    <xf numFmtId="0" fontId="6" fillId="46" borderId="2" applyNumberFormat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6" fontId="43" fillId="0" borderId="0" quotePrefix="1">
      <protection locked="0"/>
    </xf>
    <xf numFmtId="177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3" fillId="0" borderId="0" quotePrefix="1">
      <protection locked="0"/>
    </xf>
    <xf numFmtId="0" fontId="44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3" fillId="0" borderId="0" quotePrefix="1">
      <protection locked="0"/>
    </xf>
    <xf numFmtId="0" fontId="44" fillId="0" borderId="0" applyFont="0" applyFill="0" applyBorder="0" applyAlignment="0" applyProtection="0"/>
    <xf numFmtId="166" fontId="43" fillId="0" borderId="0" quotePrefix="1">
      <protection locked="0"/>
    </xf>
    <xf numFmtId="0" fontId="31" fillId="0" borderId="0" applyFont="0" applyFill="0" applyBorder="0" applyAlignment="0" applyProtection="0"/>
    <xf numFmtId="166" fontId="43" fillId="0" borderId="0" quotePrefix="1">
      <protection locked="0"/>
    </xf>
    <xf numFmtId="177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78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3" fillId="0" borderId="0" quotePrefix="1">
      <protection locked="0"/>
    </xf>
    <xf numFmtId="0" fontId="31" fillId="0" borderId="0" applyFont="0" applyFill="0" applyBorder="0" applyAlignment="0" applyProtection="0"/>
    <xf numFmtId="166" fontId="43" fillId="0" borderId="0" quotePrefix="1">
      <protection locked="0"/>
    </xf>
    <xf numFmtId="0" fontId="31" fillId="0" borderId="0" applyFont="0" applyFill="0" applyBorder="0" applyAlignment="0" applyProtection="0"/>
    <xf numFmtId="166" fontId="43" fillId="0" borderId="0" quotePrefix="1">
      <protection locked="0"/>
    </xf>
    <xf numFmtId="0" fontId="44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3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81" fontId="47" fillId="0" borderId="0" applyFont="0" applyFill="0" applyBorder="0" applyAlignment="0" applyProtection="0"/>
    <xf numFmtId="182" fontId="47" fillId="0" borderId="0" applyFont="0" applyFill="0" applyBorder="0" applyAlignment="0" applyProtection="0"/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3" fontId="31" fillId="25" borderId="62" applyFont="0">
      <alignment horizontal="right" vertical="center"/>
      <protection locked="0"/>
    </xf>
    <xf numFmtId="3" fontId="31" fillId="25" borderId="62" applyFont="0">
      <alignment horizontal="right" vertical="center"/>
      <protection locked="0"/>
    </xf>
    <xf numFmtId="3" fontId="31" fillId="25" borderId="62" applyFont="0">
      <alignment horizontal="right" vertical="center"/>
      <protection locked="0"/>
    </xf>
    <xf numFmtId="3" fontId="31" fillId="25" borderId="62" applyFont="0">
      <alignment horizontal="right" vertical="center"/>
      <protection locked="0"/>
    </xf>
    <xf numFmtId="3" fontId="31" fillId="25" borderId="62" applyFont="0">
      <alignment horizontal="right" vertical="center"/>
      <protection locked="0"/>
    </xf>
    <xf numFmtId="3" fontId="31" fillId="25" borderId="62" applyFont="0">
      <alignment horizontal="right" vertical="center"/>
      <protection locked="0"/>
    </xf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38" fontId="50" fillId="0" borderId="63">
      <protection locked="0"/>
    </xf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0" fontId="31" fillId="0" borderId="0"/>
    <xf numFmtId="0" fontId="3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83" fontId="2" fillId="0" borderId="0"/>
    <xf numFmtId="183" fontId="2" fillId="0" borderId="0"/>
    <xf numFmtId="0" fontId="44" fillId="0" borderId="0"/>
    <xf numFmtId="0" fontId="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31" fillId="0" borderId="0"/>
    <xf numFmtId="0" fontId="43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173" fontId="51" fillId="0" borderId="0"/>
    <xf numFmtId="0" fontId="2" fillId="0" borderId="0"/>
    <xf numFmtId="0" fontId="2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0" fontId="43" fillId="0" borderId="0"/>
    <xf numFmtId="0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1" fillId="0" borderId="0"/>
    <xf numFmtId="0" fontId="1" fillId="0" borderId="0"/>
    <xf numFmtId="0" fontId="3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/>
    <xf numFmtId="43" fontId="31" fillId="0" borderId="0"/>
    <xf numFmtId="43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0" fontId="44" fillId="0" borderId="0"/>
    <xf numFmtId="0" fontId="3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/>
    <xf numFmtId="0" fontId="5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0" borderId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54" fillId="0" borderId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40" fontId="55" fillId="26" borderId="0">
      <alignment horizontal="right"/>
    </xf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3" fontId="31" fillId="26" borderId="62" applyFont="0">
      <alignment horizontal="right" vertical="center"/>
    </xf>
    <xf numFmtId="3" fontId="31" fillId="26" borderId="62" applyFont="0">
      <alignment horizontal="right" vertical="center"/>
    </xf>
    <xf numFmtId="3" fontId="31" fillId="26" borderId="62" applyFont="0">
      <alignment horizontal="right" vertical="center"/>
    </xf>
    <xf numFmtId="3" fontId="31" fillId="26" borderId="62" applyFont="0">
      <alignment horizontal="right" vertical="center"/>
    </xf>
    <xf numFmtId="3" fontId="31" fillId="26" borderId="62" applyFont="0">
      <alignment horizontal="right" vertical="center"/>
    </xf>
    <xf numFmtId="3" fontId="31" fillId="26" borderId="62" applyFont="0">
      <alignment horizontal="right" vertical="center"/>
    </xf>
    <xf numFmtId="0" fontId="54" fillId="0" borderId="0"/>
    <xf numFmtId="0" fontId="56" fillId="0" borderId="0"/>
    <xf numFmtId="173" fontId="56" fillId="0" borderId="0"/>
    <xf numFmtId="173" fontId="56" fillId="0" borderId="0"/>
    <xf numFmtId="173" fontId="56" fillId="0" borderId="0"/>
    <xf numFmtId="173" fontId="5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244">
    <xf numFmtId="0" fontId="0" fillId="0" borderId="0" xfId="0"/>
    <xf numFmtId="0" fontId="27" fillId="0" borderId="14" xfId="0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/>
    </xf>
    <xf numFmtId="169" fontId="21" fillId="0" borderId="0" xfId="28" applyNumberFormat="1" applyFont="1"/>
    <xf numFmtId="169" fontId="26" fillId="0" borderId="0" xfId="28" applyNumberFormat="1" applyFont="1"/>
    <xf numFmtId="0" fontId="26" fillId="0" borderId="0" xfId="0" applyFont="1"/>
    <xf numFmtId="0" fontId="26" fillId="0" borderId="0" xfId="0" applyFont="1" applyAlignment="1">
      <alignment horizontal="center"/>
    </xf>
    <xf numFmtId="169" fontId="26" fillId="0" borderId="0" xfId="0" applyNumberFormat="1" applyFont="1"/>
    <xf numFmtId="0" fontId="27" fillId="0" borderId="15" xfId="0" applyFont="1" applyBorder="1"/>
    <xf numFmtId="10" fontId="26" fillId="0" borderId="0" xfId="41" applyNumberFormat="1" applyFont="1" applyAlignment="1">
      <alignment horizontal="center"/>
    </xf>
    <xf numFmtId="168" fontId="26" fillId="0" borderId="0" xfId="28" applyNumberFormat="1" applyFont="1"/>
    <xf numFmtId="0" fontId="27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3" xfId="0" applyFont="1" applyBorder="1" applyAlignment="1">
      <alignment vertical="top" wrapText="1"/>
    </xf>
    <xf numFmtId="0" fontId="26" fillId="0" borderId="11" xfId="0" applyFont="1" applyBorder="1"/>
    <xf numFmtId="167" fontId="26" fillId="0" borderId="0" xfId="0" applyNumberFormat="1" applyFont="1" applyAlignment="1">
      <alignment horizontal="center"/>
    </xf>
    <xf numFmtId="0" fontId="26" fillId="0" borderId="11" xfId="0" applyFont="1" applyBorder="1" applyAlignment="1">
      <alignment horizontal="center"/>
    </xf>
    <xf numFmtId="169" fontId="27" fillId="0" borderId="0" xfId="0" applyNumberFormat="1" applyFont="1"/>
    <xf numFmtId="167" fontId="26" fillId="0" borderId="0" xfId="28" applyFont="1" applyAlignment="1">
      <alignment horizontal="center"/>
    </xf>
    <xf numFmtId="169" fontId="26" fillId="0" borderId="0" xfId="0" applyNumberFormat="1" applyFont="1" applyAlignment="1">
      <alignment horizontal="center"/>
    </xf>
    <xf numFmtId="169" fontId="28" fillId="0" borderId="0" xfId="28" applyNumberFormat="1" applyFont="1"/>
    <xf numFmtId="169" fontId="26" fillId="0" borderId="0" xfId="28" applyNumberFormat="1" applyFont="1" applyAlignment="1">
      <alignment horizontal="center"/>
    </xf>
    <xf numFmtId="0" fontId="29" fillId="0" borderId="10" xfId="0" applyFont="1" applyBorder="1" applyAlignment="1">
      <alignment horizontal="center"/>
    </xf>
    <xf numFmtId="0" fontId="30" fillId="0" borderId="0" xfId="0" applyFont="1"/>
    <xf numFmtId="169" fontId="27" fillId="0" borderId="0" xfId="0" applyNumberFormat="1" applyFont="1" applyAlignment="1">
      <alignment horizontal="left"/>
    </xf>
    <xf numFmtId="0" fontId="27" fillId="0" borderId="0" xfId="0" applyFont="1" applyAlignment="1">
      <alignment horizontal="left"/>
    </xf>
    <xf numFmtId="0" fontId="26" fillId="0" borderId="25" xfId="0" applyFont="1" applyBorder="1" applyAlignment="1">
      <alignment horizontal="center" vertical="center" wrapText="1"/>
    </xf>
    <xf numFmtId="10" fontId="20" fillId="0" borderId="0" xfId="41" applyNumberFormat="1"/>
    <xf numFmtId="169" fontId="27" fillId="0" borderId="0" xfId="0" applyNumberFormat="1" applyFont="1" applyAlignment="1">
      <alignment horizontal="center"/>
    </xf>
    <xf numFmtId="43" fontId="26" fillId="0" borderId="0" xfId="0" applyNumberFormat="1" applyFont="1"/>
    <xf numFmtId="0" fontId="26" fillId="0" borderId="38" xfId="0" applyFont="1" applyBorder="1"/>
    <xf numFmtId="0" fontId="27" fillId="0" borderId="38" xfId="0" applyFont="1" applyBorder="1" applyAlignment="1">
      <alignment horizontal="center"/>
    </xf>
    <xf numFmtId="0" fontId="29" fillId="0" borderId="38" xfId="0" applyFont="1" applyBorder="1"/>
    <xf numFmtId="0" fontId="27" fillId="0" borderId="38" xfId="0" applyFont="1" applyBorder="1"/>
    <xf numFmtId="15" fontId="26" fillId="0" borderId="38" xfId="0" applyNumberFormat="1" applyFont="1" applyBorder="1" applyAlignment="1">
      <alignment horizontal="right"/>
    </xf>
    <xf numFmtId="15" fontId="27" fillId="0" borderId="38" xfId="0" applyNumberFormat="1" applyFont="1" applyBorder="1" applyAlignment="1">
      <alignment horizontal="right"/>
    </xf>
    <xf numFmtId="0" fontId="27" fillId="0" borderId="38" xfId="0" applyFont="1" applyBorder="1" applyAlignment="1">
      <alignment horizontal="right"/>
    </xf>
    <xf numFmtId="169" fontId="26" fillId="0" borderId="38" xfId="0" applyNumberFormat="1" applyFont="1" applyBorder="1"/>
    <xf numFmtId="15" fontId="26" fillId="0" borderId="0" xfId="0" applyNumberFormat="1" applyFont="1" applyAlignment="1">
      <alignment horizontal="right"/>
    </xf>
    <xf numFmtId="0" fontId="26" fillId="0" borderId="27" xfId="0" applyFont="1" applyBorder="1"/>
    <xf numFmtId="10" fontId="26" fillId="0" borderId="0" xfId="0" applyNumberFormat="1" applyFont="1"/>
    <xf numFmtId="9" fontId="26" fillId="0" borderId="0" xfId="0" applyNumberFormat="1" applyFont="1"/>
    <xf numFmtId="169" fontId="32" fillId="0" borderId="0" xfId="0" applyNumberFormat="1" applyFont="1"/>
    <xf numFmtId="169" fontId="26" fillId="0" borderId="46" xfId="28" applyNumberFormat="1" applyFont="1" applyBorder="1" applyAlignment="1">
      <alignment vertical="center"/>
    </xf>
    <xf numFmtId="169" fontId="26" fillId="0" borderId="0" xfId="28" applyNumberFormat="1" applyFont="1" applyAlignment="1">
      <alignment vertical="center"/>
    </xf>
    <xf numFmtId="0" fontId="26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 indent="1"/>
    </xf>
    <xf numFmtId="0" fontId="22" fillId="0" borderId="0" xfId="0" applyFont="1" applyAlignment="1">
      <alignment horizontal="left" vertical="center" wrapText="1" indent="1"/>
    </xf>
    <xf numFmtId="0" fontId="22" fillId="0" borderId="18" xfId="0" applyFont="1" applyBorder="1" applyAlignment="1">
      <alignment horizontal="left" vertical="center" wrapText="1" indent="1"/>
    </xf>
    <xf numFmtId="170" fontId="26" fillId="0" borderId="0" xfId="41" applyNumberFormat="1" applyFont="1" applyAlignment="1">
      <alignment horizontal="center" vertical="center"/>
    </xf>
    <xf numFmtId="0" fontId="33" fillId="0" borderId="0" xfId="0" applyFont="1"/>
    <xf numFmtId="10" fontId="26" fillId="0" borderId="0" xfId="47" applyNumberFormat="1" applyFont="1" applyBorder="1"/>
    <xf numFmtId="0" fontId="22" fillId="0" borderId="49" xfId="0" applyFont="1" applyBorder="1" applyAlignment="1">
      <alignment horizontal="left" vertical="center" wrapText="1" indent="1"/>
    </xf>
    <xf numFmtId="0" fontId="26" fillId="0" borderId="44" xfId="0" applyFont="1" applyBorder="1"/>
    <xf numFmtId="0" fontId="26" fillId="0" borderId="44" xfId="0" applyFont="1" applyBorder="1" applyAlignment="1">
      <alignment horizontal="center" vertical="center"/>
    </xf>
    <xf numFmtId="0" fontId="26" fillId="0" borderId="54" xfId="0" applyFont="1" applyBorder="1"/>
    <xf numFmtId="171" fontId="26" fillId="0" borderId="0" xfId="45" applyNumberFormat="1" applyFont="1" applyBorder="1"/>
    <xf numFmtId="172" fontId="26" fillId="0" borderId="0" xfId="45" applyNumberFormat="1" applyFont="1" applyBorder="1"/>
    <xf numFmtId="169" fontId="26" fillId="0" borderId="0" xfId="28" applyNumberFormat="1" applyFont="1" applyBorder="1" applyAlignment="1">
      <alignment vertical="center"/>
    </xf>
    <xf numFmtId="10" fontId="21" fillId="0" borderId="0" xfId="47" applyNumberFormat="1" applyFont="1" applyBorder="1"/>
    <xf numFmtId="0" fontId="26" fillId="0" borderId="0" xfId="0" applyFont="1" applyBorder="1"/>
    <xf numFmtId="10" fontId="26" fillId="0" borderId="0" xfId="41" applyNumberFormat="1" applyFont="1" applyBorder="1" applyAlignment="1">
      <alignment horizontal="center" vertical="center"/>
    </xf>
    <xf numFmtId="170" fontId="26" fillId="0" borderId="0" xfId="41" applyNumberFormat="1" applyFont="1" applyBorder="1" applyAlignment="1">
      <alignment horizontal="center" vertical="center"/>
    </xf>
    <xf numFmtId="10" fontId="35" fillId="0" borderId="0" xfId="41" applyNumberFormat="1" applyFont="1" applyBorder="1" applyAlignment="1">
      <alignment vertical="center"/>
    </xf>
    <xf numFmtId="10" fontId="26" fillId="0" borderId="0" xfId="47" applyNumberFormat="1" applyFont="1"/>
    <xf numFmtId="169" fontId="26" fillId="0" borderId="47" xfId="28" applyNumberFormat="1" applyFont="1" applyBorder="1" applyAlignment="1">
      <alignment vertical="center"/>
    </xf>
    <xf numFmtId="168" fontId="27" fillId="0" borderId="0" xfId="28" applyNumberFormat="1" applyFont="1"/>
    <xf numFmtId="10" fontId="35" fillId="0" borderId="0" xfId="41" applyNumberFormat="1" applyFont="1" applyAlignment="1">
      <alignment horizontal="center"/>
    </xf>
    <xf numFmtId="0" fontId="27" fillId="0" borderId="0" xfId="0" applyFont="1" applyAlignment="1">
      <alignment horizontal="left" vertical="center"/>
    </xf>
    <xf numFmtId="0" fontId="36" fillId="24" borderId="0" xfId="0" applyFont="1" applyFill="1"/>
    <xf numFmtId="10" fontId="36" fillId="24" borderId="0" xfId="41" applyNumberFormat="1" applyFont="1" applyFill="1" applyAlignment="1">
      <alignment horizontal="center"/>
    </xf>
    <xf numFmtId="168" fontId="36" fillId="24" borderId="0" xfId="28" applyNumberFormat="1" applyFont="1" applyFill="1"/>
    <xf numFmtId="0" fontId="36" fillId="24" borderId="0" xfId="0" applyFont="1" applyFill="1" applyAlignment="1">
      <alignment horizontal="center"/>
    </xf>
    <xf numFmtId="0" fontId="39" fillId="0" borderId="0" xfId="0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22" fillId="0" borderId="10" xfId="0" applyFont="1" applyBorder="1" applyAlignment="1">
      <alignment horizontal="left" vertical="center"/>
    </xf>
    <xf numFmtId="168" fontId="26" fillId="0" borderId="0" xfId="28" applyNumberFormat="1" applyFont="1" applyAlignment="1"/>
    <xf numFmtId="0" fontId="26" fillId="0" borderId="0" xfId="0" applyFont="1" applyAlignment="1"/>
    <xf numFmtId="169" fontId="26" fillId="0" borderId="0" xfId="28" applyNumberFormat="1" applyFont="1" applyAlignment="1"/>
    <xf numFmtId="0" fontId="22" fillId="0" borderId="38" xfId="0" applyFont="1" applyBorder="1" applyAlignment="1">
      <alignment horizontal="left" vertical="center"/>
    </xf>
    <xf numFmtId="169" fontId="26" fillId="0" borderId="0" xfId="28" applyNumberFormat="1" applyFont="1"/>
    <xf numFmtId="169" fontId="27" fillId="0" borderId="17" xfId="0" applyNumberFormat="1" applyFont="1" applyBorder="1" applyAlignment="1">
      <alignment horizontal="center" vertical="center"/>
    </xf>
    <xf numFmtId="169" fontId="26" fillId="0" borderId="46" xfId="28" applyNumberFormat="1" applyFont="1" applyBorder="1" applyAlignment="1">
      <alignment vertical="center"/>
    </xf>
    <xf numFmtId="171" fontId="26" fillId="0" borderId="0" xfId="45" applyNumberFormat="1" applyFont="1"/>
    <xf numFmtId="171" fontId="26" fillId="0" borderId="0" xfId="45" applyNumberFormat="1" applyFont="1" applyBorder="1"/>
    <xf numFmtId="169" fontId="26" fillId="0" borderId="46" xfId="28" applyNumberFormat="1" applyFont="1" applyFill="1" applyBorder="1" applyAlignment="1">
      <alignment vertical="center"/>
    </xf>
    <xf numFmtId="171" fontId="26" fillId="0" borderId="0" xfId="45" applyNumberFormat="1" applyFont="1" applyFill="1" applyBorder="1"/>
    <xf numFmtId="171" fontId="26" fillId="0" borderId="0" xfId="45" applyNumberFormat="1" applyFont="1" applyBorder="1" applyAlignment="1">
      <alignment vertical="center"/>
    </xf>
    <xf numFmtId="0" fontId="36" fillId="0" borderId="0" xfId="0" applyFont="1" applyAlignment="1">
      <alignment horizontal="center"/>
    </xf>
    <xf numFmtId="170" fontId="40" fillId="0" borderId="16" xfId="41" applyNumberFormat="1" applyFont="1" applyBorder="1" applyAlignment="1">
      <alignment horizontal="center" vertical="center"/>
    </xf>
    <xf numFmtId="169" fontId="40" fillId="0" borderId="46" xfId="28" applyNumberFormat="1" applyFont="1" applyBorder="1" applyAlignment="1">
      <alignment vertical="center"/>
    </xf>
    <xf numFmtId="169" fontId="40" fillId="0" borderId="10" xfId="28" applyNumberFormat="1" applyFont="1" applyBorder="1" applyAlignment="1">
      <alignment vertical="center"/>
    </xf>
    <xf numFmtId="169" fontId="40" fillId="0" borderId="60" xfId="28" applyNumberFormat="1" applyFont="1" applyBorder="1" applyAlignment="1">
      <alignment vertical="center"/>
    </xf>
    <xf numFmtId="169" fontId="40" fillId="0" borderId="10" xfId="28" applyNumberFormat="1" applyFont="1" applyFill="1" applyBorder="1" applyAlignment="1">
      <alignment vertical="center"/>
    </xf>
    <xf numFmtId="169" fontId="40" fillId="0" borderId="0" xfId="28" applyNumberFormat="1" applyFont="1" applyFill="1" applyAlignment="1">
      <alignment vertical="center"/>
    </xf>
    <xf numFmtId="169" fontId="40" fillId="0" borderId="46" xfId="28" applyNumberFormat="1" applyFont="1" applyFill="1" applyBorder="1" applyAlignment="1">
      <alignment vertical="center"/>
    </xf>
    <xf numFmtId="169" fontId="41" fillId="0" borderId="17" xfId="0" applyNumberFormat="1" applyFont="1" applyBorder="1" applyAlignment="1">
      <alignment horizontal="center" vertical="center"/>
    </xf>
    <xf numFmtId="170" fontId="40" fillId="0" borderId="48" xfId="41" applyNumberFormat="1" applyFont="1" applyBorder="1" applyAlignment="1">
      <alignment horizontal="center" vertical="center"/>
    </xf>
    <xf numFmtId="10" fontId="40" fillId="0" borderId="59" xfId="41" applyNumberFormat="1" applyFont="1" applyBorder="1" applyAlignment="1">
      <alignment horizontal="center" vertical="center"/>
    </xf>
    <xf numFmtId="3" fontId="40" fillId="0" borderId="30" xfId="28" applyNumberFormat="1" applyFont="1" applyBorder="1" applyAlignment="1">
      <alignment horizontal="center" vertical="center"/>
    </xf>
    <xf numFmtId="1" fontId="40" fillId="0" borderId="53" xfId="41" applyNumberFormat="1" applyFont="1" applyBorder="1" applyAlignment="1">
      <alignment horizontal="center" vertical="center"/>
    </xf>
    <xf numFmtId="170" fontId="40" fillId="0" borderId="57" xfId="41" applyNumberFormat="1" applyFont="1" applyBorder="1" applyAlignment="1">
      <alignment horizontal="center" vertical="center"/>
    </xf>
    <xf numFmtId="3" fontId="40" fillId="0" borderId="26" xfId="28" applyNumberFormat="1" applyFont="1" applyBorder="1" applyAlignment="1">
      <alignment horizontal="center" vertical="center"/>
    </xf>
    <xf numFmtId="1" fontId="40" fillId="0" borderId="38" xfId="41" applyNumberFormat="1" applyFont="1" applyBorder="1" applyAlignment="1">
      <alignment horizontal="center" vertical="center"/>
    </xf>
    <xf numFmtId="170" fontId="40" fillId="0" borderId="60" xfId="41" applyNumberFormat="1" applyFont="1" applyBorder="1" applyAlignment="1">
      <alignment horizontal="center" vertical="center"/>
    </xf>
    <xf numFmtId="1" fontId="40" fillId="0" borderId="38" xfId="41" applyNumberFormat="1" applyFont="1" applyFill="1" applyBorder="1" applyAlignment="1">
      <alignment horizontal="center" vertical="center"/>
    </xf>
    <xf numFmtId="9" fontId="41" fillId="0" borderId="17" xfId="0" applyNumberFormat="1" applyFont="1" applyBorder="1" applyAlignment="1">
      <alignment horizontal="center" vertical="center"/>
    </xf>
    <xf numFmtId="3" fontId="41" fillId="0" borderId="28" xfId="28" applyNumberFormat="1" applyFont="1" applyBorder="1" applyAlignment="1">
      <alignment horizontal="center" vertical="center"/>
    </xf>
    <xf numFmtId="9" fontId="40" fillId="0" borderId="42" xfId="41" applyFont="1" applyBorder="1" applyAlignment="1">
      <alignment horizontal="center" vertical="center"/>
    </xf>
    <xf numFmtId="1" fontId="41" fillId="0" borderId="51" xfId="41" applyNumberFormat="1" applyFont="1" applyBorder="1" applyAlignment="1">
      <alignment horizontal="center" vertical="center"/>
    </xf>
    <xf numFmtId="9" fontId="40" fillId="0" borderId="52" xfId="41" applyFont="1" applyBorder="1" applyAlignment="1">
      <alignment horizontal="center" vertical="center"/>
    </xf>
    <xf numFmtId="0" fontId="26" fillId="0" borderId="47" xfId="0" applyFont="1" applyBorder="1"/>
    <xf numFmtId="0" fontId="26" fillId="0" borderId="47" xfId="0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10" fontId="26" fillId="0" borderId="0" xfId="41" applyNumberFormat="1" applyFont="1" applyBorder="1" applyAlignment="1">
      <alignment horizontal="center"/>
    </xf>
    <xf numFmtId="168" fontId="26" fillId="0" borderId="0" xfId="28" applyNumberFormat="1" applyFont="1" applyBorder="1" applyAlignment="1"/>
    <xf numFmtId="0" fontId="26" fillId="0" borderId="0" xfId="0" applyFont="1" applyBorder="1" applyAlignment="1">
      <alignment horizontal="center"/>
    </xf>
    <xf numFmtId="169" fontId="26" fillId="0" borderId="44" xfId="28" applyNumberFormat="1" applyFont="1" applyBorder="1" applyAlignment="1">
      <alignment vertical="center"/>
    </xf>
    <xf numFmtId="10" fontId="35" fillId="0" borderId="0" xfId="41" applyNumberFormat="1" applyFont="1" applyBorder="1" applyAlignment="1">
      <alignment horizontal="center"/>
    </xf>
    <xf numFmtId="0" fontId="27" fillId="0" borderId="0" xfId="0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27" fillId="0" borderId="10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43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10" fontId="40" fillId="0" borderId="61" xfId="41" applyNumberFormat="1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/>
    </xf>
    <xf numFmtId="10" fontId="41" fillId="0" borderId="48" xfId="41" applyNumberFormat="1" applyFont="1" applyBorder="1" applyAlignment="1">
      <alignment horizontal="center" vertical="center"/>
    </xf>
    <xf numFmtId="10" fontId="41" fillId="0" borderId="64" xfId="41" applyNumberFormat="1" applyFont="1" applyBorder="1" applyAlignment="1">
      <alignment horizontal="center" vertical="center"/>
    </xf>
    <xf numFmtId="169" fontId="26" fillId="0" borderId="10" xfId="28" applyNumberFormat="1" applyFont="1" applyFill="1" applyBorder="1" applyAlignment="1">
      <alignment vertical="center"/>
    </xf>
    <xf numFmtId="10" fontId="58" fillId="0" borderId="0" xfId="47" applyNumberFormat="1" applyFont="1" applyFill="1" applyBorder="1" applyAlignment="1">
      <alignment horizontal="center"/>
    </xf>
    <xf numFmtId="10" fontId="58" fillId="0" borderId="0" xfId="41" applyNumberFormat="1" applyFont="1" applyFill="1" applyBorder="1" applyAlignment="1">
      <alignment horizontal="center"/>
    </xf>
    <xf numFmtId="170" fontId="58" fillId="0" borderId="0" xfId="47" applyNumberFormat="1" applyFont="1" applyFill="1" applyBorder="1" applyAlignment="1">
      <alignment horizontal="center"/>
    </xf>
    <xf numFmtId="170" fontId="58" fillId="0" borderId="0" xfId="41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171" fontId="40" fillId="0" borderId="0" xfId="10935" applyNumberFormat="1" applyFont="1"/>
    <xf numFmtId="170" fontId="40" fillId="0" borderId="66" xfId="41" applyNumberFormat="1" applyFont="1" applyFill="1" applyBorder="1" applyAlignment="1">
      <alignment horizontal="center" vertical="center"/>
    </xf>
    <xf numFmtId="171" fontId="40" fillId="0" borderId="0" xfId="10935" applyNumberFormat="1" applyFont="1" applyFill="1"/>
    <xf numFmtId="169" fontId="40" fillId="0" borderId="65" xfId="28" applyNumberFormat="1" applyFont="1" applyFill="1" applyBorder="1" applyAlignment="1">
      <alignment vertical="center"/>
    </xf>
    <xf numFmtId="169" fontId="40" fillId="0" borderId="66" xfId="28" applyNumberFormat="1" applyFont="1" applyFill="1" applyBorder="1" applyAlignment="1">
      <alignment vertical="center"/>
    </xf>
    <xf numFmtId="169" fontId="59" fillId="0" borderId="0" xfId="28" applyNumberFormat="1" applyFont="1" applyFill="1" applyAlignment="1">
      <alignment vertical="center"/>
    </xf>
    <xf numFmtId="169" fontId="59" fillId="0" borderId="46" xfId="28" applyNumberFormat="1" applyFont="1" applyFill="1" applyBorder="1" applyAlignment="1">
      <alignment vertical="center"/>
    </xf>
    <xf numFmtId="171" fontId="40" fillId="0" borderId="0" xfId="10935" applyNumberFormat="1" applyFont="1" applyBorder="1"/>
    <xf numFmtId="169" fontId="40" fillId="0" borderId="66" xfId="28" applyNumberFormat="1" applyFont="1" applyBorder="1" applyAlignment="1">
      <alignment vertical="center"/>
    </xf>
    <xf numFmtId="171" fontId="40" fillId="0" borderId="66" xfId="10935" applyNumberFormat="1" applyFont="1" applyBorder="1"/>
    <xf numFmtId="171" fontId="40" fillId="0" borderId="66" xfId="10935" applyNumberFormat="1" applyFont="1" applyFill="1" applyBorder="1"/>
    <xf numFmtId="171" fontId="40" fillId="0" borderId="67" xfId="10935" applyNumberFormat="1" applyFont="1" applyBorder="1"/>
    <xf numFmtId="171" fontId="40" fillId="0" borderId="0" xfId="10935" applyNumberFormat="1" applyFont="1" applyFill="1" applyBorder="1"/>
    <xf numFmtId="170" fontId="40" fillId="0" borderId="29" xfId="41" applyNumberFormat="1" applyFont="1" applyBorder="1" applyAlignment="1">
      <alignment horizontal="center" vertical="center"/>
    </xf>
    <xf numFmtId="169" fontId="40" fillId="0" borderId="0" xfId="28" applyNumberFormat="1" applyFont="1" applyAlignment="1">
      <alignment vertical="center"/>
    </xf>
    <xf numFmtId="3" fontId="40" fillId="0" borderId="58" xfId="28" applyNumberFormat="1" applyFont="1" applyBorder="1" applyAlignment="1">
      <alignment horizontal="center" vertical="center"/>
    </xf>
    <xf numFmtId="3" fontId="40" fillId="0" borderId="65" xfId="28" applyNumberFormat="1" applyFont="1" applyBorder="1" applyAlignment="1">
      <alignment horizontal="center" vertical="center"/>
    </xf>
    <xf numFmtId="3" fontId="59" fillId="0" borderId="58" xfId="28" applyNumberFormat="1" applyFont="1" applyFill="1" applyBorder="1" applyAlignment="1">
      <alignment horizontal="center" vertical="center"/>
    </xf>
    <xf numFmtId="1" fontId="59" fillId="0" borderId="38" xfId="41" applyNumberFormat="1" applyFont="1" applyFill="1" applyBorder="1" applyAlignment="1">
      <alignment horizontal="center" vertical="center"/>
    </xf>
    <xf numFmtId="171" fontId="40" fillId="0" borderId="68" xfId="10935" applyNumberFormat="1" applyFont="1" applyBorder="1"/>
    <xf numFmtId="168" fontId="40" fillId="0" borderId="44" xfId="28" applyNumberFormat="1" applyFont="1" applyBorder="1"/>
    <xf numFmtId="171" fontId="40" fillId="0" borderId="69" xfId="10935" applyNumberFormat="1" applyFont="1" applyBorder="1"/>
    <xf numFmtId="171" fontId="40" fillId="0" borderId="45" xfId="10935" applyNumberFormat="1" applyFont="1" applyBorder="1"/>
    <xf numFmtId="168" fontId="40" fillId="0" borderId="70" xfId="28" applyNumberFormat="1" applyFont="1" applyBorder="1"/>
    <xf numFmtId="171" fontId="40" fillId="0" borderId="71" xfId="10935" applyNumberFormat="1" applyFont="1" applyBorder="1"/>
    <xf numFmtId="169" fontId="40" fillId="0" borderId="69" xfId="28" applyNumberFormat="1" applyFont="1" applyBorder="1" applyAlignment="1">
      <alignment vertical="center"/>
    </xf>
    <xf numFmtId="171" fontId="40" fillId="0" borderId="38" xfId="10935" applyNumberFormat="1" applyFont="1" applyBorder="1"/>
    <xf numFmtId="171" fontId="40" fillId="0" borderId="38" xfId="10935" applyNumberFormat="1" applyFont="1" applyFill="1" applyBorder="1"/>
    <xf numFmtId="169" fontId="40" fillId="0" borderId="69" xfId="28" applyNumberFormat="1" applyFont="1" applyFill="1" applyBorder="1" applyAlignment="1">
      <alignment vertical="center"/>
    </xf>
    <xf numFmtId="10" fontId="40" fillId="0" borderId="72" xfId="47" applyNumberFormat="1" applyFont="1" applyBorder="1"/>
    <xf numFmtId="0" fontId="26" fillId="0" borderId="74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171" fontId="40" fillId="0" borderId="0" xfId="45" applyNumberFormat="1" applyFont="1" applyFill="1"/>
    <xf numFmtId="169" fontId="40" fillId="0" borderId="60" xfId="28" applyNumberFormat="1" applyFont="1" applyFill="1" applyBorder="1" applyAlignment="1">
      <alignment vertical="center"/>
    </xf>
    <xf numFmtId="169" fontId="40" fillId="0" borderId="45" xfId="28" applyNumberFormat="1" applyFont="1" applyFill="1" applyBorder="1" applyAlignment="1">
      <alignment vertical="center"/>
    </xf>
    <xf numFmtId="170" fontId="40" fillId="0" borderId="60" xfId="41" applyNumberFormat="1" applyFont="1" applyFill="1" applyBorder="1" applyAlignment="1">
      <alignment horizontal="center" vertical="center"/>
    </xf>
    <xf numFmtId="10" fontId="40" fillId="0" borderId="61" xfId="41" applyNumberFormat="1" applyFont="1" applyFill="1" applyBorder="1" applyAlignment="1">
      <alignment horizontal="center" vertical="center"/>
    </xf>
    <xf numFmtId="10" fontId="40" fillId="0" borderId="59" xfId="41" applyNumberFormat="1" applyFont="1" applyFill="1" applyBorder="1" applyAlignment="1">
      <alignment horizontal="center" vertical="center"/>
    </xf>
    <xf numFmtId="3" fontId="40" fillId="0" borderId="58" xfId="28" applyNumberFormat="1" applyFont="1" applyFill="1" applyBorder="1" applyAlignment="1">
      <alignment horizontal="center" vertical="center"/>
    </xf>
    <xf numFmtId="170" fontId="40" fillId="0" borderId="29" xfId="41" applyNumberFormat="1" applyFont="1" applyFill="1" applyBorder="1" applyAlignment="1">
      <alignment horizontal="center" vertical="center"/>
    </xf>
    <xf numFmtId="171" fontId="31" fillId="0" borderId="0" xfId="28" applyNumberFormat="1" applyFont="1" applyBorder="1" applyAlignment="1">
      <alignment horizontal="center" vertical="center"/>
    </xf>
    <xf numFmtId="171" fontId="31" fillId="0" borderId="0" xfId="28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171" fontId="31" fillId="0" borderId="0" xfId="0" applyNumberFormat="1" applyFont="1" applyBorder="1" applyAlignment="1">
      <alignment horizontal="center" vertical="center"/>
    </xf>
    <xf numFmtId="171" fontId="31" fillId="0" borderId="0" xfId="28" applyNumberFormat="1" applyFont="1" applyFill="1" applyBorder="1" applyAlignment="1">
      <alignment horizontal="center" vertical="center" wrapText="1"/>
    </xf>
    <xf numFmtId="171" fontId="31" fillId="0" borderId="0" xfId="28" applyNumberFormat="1" applyFont="1" applyFill="1" applyBorder="1" applyAlignment="1">
      <alignment horizontal="center" vertical="center"/>
    </xf>
    <xf numFmtId="171" fontId="26" fillId="0" borderId="71" xfId="45" applyNumberFormat="1" applyFont="1" applyBorder="1"/>
    <xf numFmtId="171" fontId="26" fillId="0" borderId="38" xfId="45" applyNumberFormat="1" applyFont="1" applyBorder="1"/>
    <xf numFmtId="169" fontId="26" fillId="0" borderId="0" xfId="28" applyNumberFormat="1" applyFont="1" applyFill="1" applyBorder="1" applyAlignment="1">
      <alignment vertical="center"/>
    </xf>
    <xf numFmtId="171" fontId="26" fillId="0" borderId="38" xfId="45" applyNumberFormat="1" applyFont="1" applyFill="1" applyBorder="1"/>
    <xf numFmtId="171" fontId="26" fillId="0" borderId="77" xfId="45" applyNumberFormat="1" applyFont="1" applyBorder="1"/>
    <xf numFmtId="171" fontId="26" fillId="0" borderId="10" xfId="45" applyNumberFormat="1" applyFont="1" applyBorder="1"/>
    <xf numFmtId="169" fontId="26" fillId="0" borderId="78" xfId="28" applyNumberFormat="1" applyFont="1" applyBorder="1"/>
    <xf numFmtId="169" fontId="27" fillId="0" borderId="14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 wrapText="1" indent="1"/>
    </xf>
    <xf numFmtId="0" fontId="61" fillId="0" borderId="0" xfId="0" applyFont="1" applyBorder="1" applyAlignment="1">
      <alignment horizontal="left" vertical="center" wrapText="1"/>
    </xf>
    <xf numFmtId="171" fontId="60" fillId="0" borderId="0" xfId="28" applyNumberFormat="1" applyFont="1" applyBorder="1" applyAlignment="1">
      <alignment horizontal="center" vertical="center" wrapText="1"/>
    </xf>
    <xf numFmtId="0" fontId="62" fillId="0" borderId="0" xfId="0" applyFont="1" applyBorder="1" applyAlignment="1">
      <alignment horizontal="left" vertical="center" wrapText="1"/>
    </xf>
    <xf numFmtId="0" fontId="62" fillId="0" borderId="0" xfId="0" applyFont="1" applyBorder="1" applyAlignment="1">
      <alignment horizontal="left" vertical="center"/>
    </xf>
    <xf numFmtId="0" fontId="61" fillId="0" borderId="0" xfId="0" applyFont="1" applyBorder="1" applyAlignment="1">
      <alignment vertical="center"/>
    </xf>
    <xf numFmtId="0" fontId="61" fillId="0" borderId="0" xfId="0" applyFont="1" applyBorder="1" applyAlignment="1">
      <alignment horizontal="left" vertical="center"/>
    </xf>
    <xf numFmtId="171" fontId="60" fillId="0" borderId="0" xfId="28" applyNumberFormat="1" applyFont="1" applyFill="1" applyBorder="1" applyAlignment="1">
      <alignment horizontal="center" vertical="center"/>
    </xf>
    <xf numFmtId="171" fontId="60" fillId="0" borderId="0" xfId="28" applyNumberFormat="1" applyFont="1" applyBorder="1" applyAlignment="1">
      <alignment horizontal="center" vertical="center"/>
    </xf>
    <xf numFmtId="0" fontId="60" fillId="0" borderId="0" xfId="0" applyFont="1" applyBorder="1" applyAlignment="1">
      <alignment horizontal="left" vertical="center"/>
    </xf>
    <xf numFmtId="0" fontId="60" fillId="0" borderId="0" xfId="0" applyFont="1" applyBorder="1" applyAlignment="1">
      <alignment horizontal="center" vertical="center"/>
    </xf>
    <xf numFmtId="171" fontId="60" fillId="0" borderId="0" xfId="0" applyNumberFormat="1" applyFont="1" applyBorder="1" applyAlignment="1">
      <alignment horizontal="center" vertical="center"/>
    </xf>
    <xf numFmtId="0" fontId="60" fillId="0" borderId="0" xfId="0" applyFont="1" applyBorder="1"/>
    <xf numFmtId="171" fontId="26" fillId="0" borderId="77" xfId="45" applyNumberFormat="1" applyFont="1" applyBorder="1" applyAlignment="1">
      <alignment vertical="center"/>
    </xf>
    <xf numFmtId="0" fontId="26" fillId="0" borderId="80" xfId="0" applyFont="1" applyBorder="1"/>
    <xf numFmtId="0" fontId="24" fillId="0" borderId="79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/>
    </xf>
    <xf numFmtId="0" fontId="24" fillId="0" borderId="0" xfId="0" applyFont="1" applyBorder="1" applyAlignment="1"/>
    <xf numFmtId="10" fontId="21" fillId="0" borderId="0" xfId="47" applyNumberFormat="1" applyFont="1"/>
    <xf numFmtId="3" fontId="20" fillId="0" borderId="0" xfId="41" applyNumberFormat="1" applyFill="1" applyBorder="1" applyAlignment="1"/>
    <xf numFmtId="1" fontId="40" fillId="0" borderId="44" xfId="41" applyNumberFormat="1" applyFont="1" applyBorder="1" applyAlignment="1">
      <alignment horizontal="center" vertical="center"/>
    </xf>
    <xf numFmtId="1" fontId="40" fillId="0" borderId="44" xfId="41" applyNumberFormat="1" applyFont="1" applyFill="1" applyBorder="1" applyAlignment="1">
      <alignment horizontal="center" vertical="center"/>
    </xf>
    <xf numFmtId="170" fontId="26" fillId="0" borderId="48" xfId="41" applyNumberFormat="1" applyFont="1" applyFill="1" applyBorder="1" applyAlignment="1">
      <alignment horizontal="center" vertical="center"/>
    </xf>
    <xf numFmtId="170" fontId="40" fillId="0" borderId="70" xfId="41" applyNumberFormat="1" applyFont="1" applyBorder="1"/>
    <xf numFmtId="170" fontId="40" fillId="0" borderId="53" xfId="41" applyNumberFormat="1" applyFont="1" applyBorder="1"/>
    <xf numFmtId="170" fontId="40" fillId="0" borderId="70" xfId="41" applyNumberFormat="1" applyFont="1" applyFill="1" applyBorder="1"/>
    <xf numFmtId="0" fontId="24" fillId="0" borderId="31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5" fillId="0" borderId="55" xfId="0" applyFont="1" applyBorder="1" applyAlignment="1">
      <alignment horizontal="center" vertical="center"/>
    </xf>
    <xf numFmtId="0" fontId="25" fillId="0" borderId="56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 wrapText="1"/>
    </xf>
    <xf numFmtId="0" fontId="24" fillId="0" borderId="73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4" fillId="0" borderId="73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49" fontId="23" fillId="0" borderId="0" xfId="0" applyNumberFormat="1" applyFont="1" applyAlignment="1">
      <alignment horizontal="left"/>
    </xf>
    <xf numFmtId="0" fontId="23" fillId="0" borderId="27" xfId="0" applyFont="1" applyBorder="1" applyAlignment="1">
      <alignment horizontal="center"/>
    </xf>
    <xf numFmtId="0" fontId="29" fillId="0" borderId="3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29" fillId="0" borderId="40" xfId="0" applyFont="1" applyBorder="1" applyAlignment="1">
      <alignment horizontal="center" vertical="center"/>
    </xf>
  </cellXfs>
  <cellStyles count="5225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13496</xdr:colOff>
      <xdr:row>1</xdr:row>
      <xdr:rowOff>39351</xdr:rowOff>
    </xdr:from>
    <xdr:to>
      <xdr:col>2</xdr:col>
      <xdr:colOff>2542329</xdr:colOff>
      <xdr:row>8</xdr:row>
      <xdr:rowOff>60829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8969" y="219554"/>
          <a:ext cx="2528833" cy="141161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50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2</m:t>
                        </m:r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2)/("Ending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45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2</m:t>
                        </m:r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2)/((Begining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O170"/>
  <sheetViews>
    <sheetView tabSelected="1" topLeftCell="A16" zoomScale="79" zoomScaleNormal="79" zoomScalePageLayoutView="70" workbookViewId="0">
      <pane xSplit="3" topLeftCell="D1" activePane="topRight" state="frozen"/>
      <selection activeCell="A6" sqref="A6"/>
      <selection pane="topRight" activeCell="N47" sqref="N47"/>
    </sheetView>
  </sheetViews>
  <sheetFormatPr defaultColWidth="8.85546875" defaultRowHeight="14.25"/>
  <cols>
    <col min="1" max="1" width="8.42578125" style="6" customWidth="1"/>
    <col min="2" max="2" width="9.7109375" style="6" customWidth="1"/>
    <col min="3" max="3" width="38.28515625" style="6" customWidth="1"/>
    <col min="4" max="4" width="26.28515625" style="11" customWidth="1"/>
    <col min="5" max="5" width="12.85546875" style="11" customWidth="1"/>
    <col min="6" max="6" width="24.140625" style="11" customWidth="1"/>
    <col min="7" max="7" width="11.85546875" style="11" customWidth="1"/>
    <col min="8" max="8" width="26.140625" style="6" customWidth="1"/>
    <col min="9" max="9" width="13.140625" style="6" customWidth="1"/>
    <col min="10" max="10" width="22.85546875" style="6" customWidth="1"/>
    <col min="11" max="11" width="11" style="6" customWidth="1"/>
    <col min="12" max="12" width="26.5703125" style="6" customWidth="1"/>
    <col min="13" max="13" width="13.85546875" style="6" customWidth="1"/>
    <col min="14" max="14" width="21.7109375" style="6" customWidth="1"/>
    <col min="15" max="15" width="9.28515625" style="6" customWidth="1"/>
    <col min="16" max="16" width="24.7109375" style="6" customWidth="1"/>
    <col min="17" max="17" width="8.85546875" style="6" customWidth="1"/>
    <col min="18" max="18" width="23.42578125" style="6" customWidth="1"/>
    <col min="19" max="19" width="27.28515625" style="6" customWidth="1"/>
    <col min="20" max="20" width="28.7109375" style="6" customWidth="1"/>
    <col min="21" max="21" width="8.85546875" style="6"/>
    <col min="22" max="22" width="20" style="6" customWidth="1"/>
    <col min="23" max="23" width="20.7109375" style="6" customWidth="1"/>
    <col min="24" max="24" width="32.42578125" style="6" customWidth="1"/>
    <col min="25" max="16384" width="8.85546875" style="6"/>
  </cols>
  <sheetData>
    <row r="5" spans="1:41" ht="19.5" customHeight="1">
      <c r="D5" s="238" t="s">
        <v>28</v>
      </c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</row>
    <row r="6" spans="1:41"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</row>
    <row r="7" spans="1:41">
      <c r="A7" s="2"/>
      <c r="N7" s="8"/>
    </row>
    <row r="8" spans="1:41" ht="19.5">
      <c r="A8" s="2"/>
      <c r="D8" s="239" t="s">
        <v>47</v>
      </c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</row>
    <row r="9" spans="1:41">
      <c r="A9" s="2"/>
      <c r="H9" s="11"/>
      <c r="I9" s="11"/>
      <c r="J9" s="11"/>
      <c r="K9" s="11"/>
      <c r="L9" s="11"/>
      <c r="M9" s="11"/>
      <c r="N9" s="11"/>
      <c r="O9" s="11"/>
      <c r="P9" s="11"/>
    </row>
    <row r="10" spans="1:41" ht="20.25" thickBot="1"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</row>
    <row r="11" spans="1:41" ht="22.5" customHeight="1" thickTop="1">
      <c r="A11" s="32"/>
      <c r="B11" s="12"/>
      <c r="C11" s="12"/>
      <c r="D11" s="241" t="s">
        <v>0</v>
      </c>
      <c r="E11" s="241"/>
      <c r="F11" s="241"/>
      <c r="G11" s="241"/>
      <c r="H11" s="241"/>
      <c r="I11" s="241"/>
      <c r="J11" s="241"/>
      <c r="K11" s="241"/>
      <c r="L11" s="242" t="s">
        <v>1</v>
      </c>
      <c r="M11" s="242"/>
      <c r="N11" s="242"/>
      <c r="O11" s="242"/>
      <c r="P11" s="242"/>
      <c r="Q11" s="243"/>
      <c r="R11" s="51"/>
      <c r="S11" s="24"/>
      <c r="T11" s="24"/>
    </row>
    <row r="12" spans="1:41" ht="20.25" customHeight="1">
      <c r="A12" s="33"/>
      <c r="B12" s="23" t="s">
        <v>2</v>
      </c>
      <c r="C12" s="23" t="s">
        <v>40</v>
      </c>
      <c r="D12" s="236" t="s">
        <v>3</v>
      </c>
      <c r="E12" s="236"/>
      <c r="F12" s="236" t="s">
        <v>32</v>
      </c>
      <c r="G12" s="236"/>
      <c r="H12" s="228" t="s">
        <v>4</v>
      </c>
      <c r="I12" s="228"/>
      <c r="J12" s="228" t="s">
        <v>5</v>
      </c>
      <c r="K12" s="228"/>
      <c r="L12" s="235" t="s">
        <v>6</v>
      </c>
      <c r="M12" s="235"/>
      <c r="N12" s="228" t="s">
        <v>33</v>
      </c>
      <c r="O12" s="228"/>
      <c r="P12" s="222" t="s">
        <v>7</v>
      </c>
      <c r="Q12" s="237"/>
    </row>
    <row r="13" spans="1:41" ht="19.5" customHeight="1" thickBot="1">
      <c r="A13" s="34"/>
      <c r="B13" s="13"/>
      <c r="C13" s="13"/>
      <c r="D13" s="123" t="s">
        <v>8</v>
      </c>
      <c r="E13" s="124" t="s">
        <v>41</v>
      </c>
      <c r="F13" s="123" t="s">
        <v>8</v>
      </c>
      <c r="G13" s="123" t="s">
        <v>9</v>
      </c>
      <c r="H13" s="125" t="s">
        <v>8</v>
      </c>
      <c r="I13" s="125" t="s">
        <v>9</v>
      </c>
      <c r="J13" s="125" t="s">
        <v>8</v>
      </c>
      <c r="K13" s="125" t="s">
        <v>9</v>
      </c>
      <c r="L13" s="125" t="s">
        <v>8</v>
      </c>
      <c r="M13" s="126" t="s">
        <v>9</v>
      </c>
      <c r="N13" s="127" t="s">
        <v>8</v>
      </c>
      <c r="O13" s="126" t="s">
        <v>9</v>
      </c>
      <c r="P13" s="125" t="s">
        <v>8</v>
      </c>
      <c r="Q13" s="128" t="s">
        <v>9</v>
      </c>
    </row>
    <row r="14" spans="1:41" ht="16.5" customHeight="1" thickTop="1">
      <c r="A14" s="31"/>
      <c r="B14" s="46">
        <v>1</v>
      </c>
      <c r="C14" s="47" t="s">
        <v>27</v>
      </c>
      <c r="D14" s="165">
        <v>75916055899.058594</v>
      </c>
      <c r="E14" s="220">
        <f>D14/$D$26</f>
        <v>4.9220268698043315E-2</v>
      </c>
      <c r="F14" s="141">
        <v>33493525744.899624</v>
      </c>
      <c r="G14" s="142">
        <f>F14/$F$26</f>
        <v>5.9325463067388999E-2</v>
      </c>
      <c r="H14" s="141">
        <v>19648450508.552399</v>
      </c>
      <c r="I14" s="142">
        <f>H14/$H$26</f>
        <v>3.4465582340675198E-2</v>
      </c>
      <c r="J14" s="148">
        <v>11223687267.475399</v>
      </c>
      <c r="K14" s="142">
        <f>J14/$J$26</f>
        <v>6.6202408983120478E-2</v>
      </c>
      <c r="L14" s="141">
        <v>62794058124.5261</v>
      </c>
      <c r="M14" s="142">
        <f>L14/$L$26</f>
        <v>4.9231933920879982E-2</v>
      </c>
      <c r="N14" s="141">
        <v>3996622811.135345</v>
      </c>
      <c r="O14" s="142">
        <f>N14/$N$26</f>
        <v>4.0286583446617175E-2</v>
      </c>
      <c r="P14" s="152">
        <v>9125374963.4438992</v>
      </c>
      <c r="Q14" s="142">
        <f>P14/$P$26</f>
        <v>5.4416525317501137E-2</v>
      </c>
      <c r="R14" s="43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ht="16.5" customHeight="1">
      <c r="A15" s="31"/>
      <c r="B15" s="46">
        <f>B14+1</f>
        <v>2</v>
      </c>
      <c r="C15" s="47" t="s">
        <v>31</v>
      </c>
      <c r="D15" s="166">
        <v>84935792246.462585</v>
      </c>
      <c r="E15" s="219">
        <f t="shared" ref="E15:E25" si="0">D15/$D$26</f>
        <v>5.5068225910085963E-2</v>
      </c>
      <c r="F15" s="92">
        <v>28065509778.638645</v>
      </c>
      <c r="G15" s="142">
        <f t="shared" ref="G15:G19" si="1">F15/$F$26</f>
        <v>4.9711080777860982E-2</v>
      </c>
      <c r="H15" s="93">
        <v>38603603044.207024</v>
      </c>
      <c r="I15" s="142">
        <f t="shared" ref="I15:I19" si="2">H15/$H$26</f>
        <v>6.7715042404373357E-2</v>
      </c>
      <c r="J15" s="149">
        <v>5085956368.0503225</v>
      </c>
      <c r="K15" s="142">
        <f t="shared" ref="K15:K19" si="3">J15/$J$26</f>
        <v>2.9999282368075968E-2</v>
      </c>
      <c r="L15" s="91">
        <v>69258322737.720123</v>
      </c>
      <c r="M15" s="142">
        <f t="shared" ref="M15:M19" si="4">L15/$L$26</f>
        <v>5.4300060711678193E-2</v>
      </c>
      <c r="N15" s="91">
        <v>5734974612.3245535</v>
      </c>
      <c r="O15" s="142">
        <f t="shared" ref="O15:O19" si="5">N15/$N$26</f>
        <v>5.7809441671582321E-2</v>
      </c>
      <c r="P15" s="91">
        <v>9942494896.3967857</v>
      </c>
      <c r="Q15" s="142">
        <f t="shared" ref="Q15:Q19" si="6">P15/$P$26</f>
        <v>5.9289182901117253E-2</v>
      </c>
      <c r="R15" s="43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6.5" customHeight="1">
      <c r="A16" s="31"/>
      <c r="B16" s="46">
        <f t="shared" ref="B16:B25" si="7">B15+1</f>
        <v>3</v>
      </c>
      <c r="C16" s="47" t="s">
        <v>10</v>
      </c>
      <c r="D16" s="167">
        <v>413018816456.67102</v>
      </c>
      <c r="E16" s="219">
        <f t="shared" si="0"/>
        <v>0.26778126026957194</v>
      </c>
      <c r="F16" s="141">
        <v>90001637604.841156</v>
      </c>
      <c r="G16" s="142">
        <f t="shared" si="1"/>
        <v>0.15941554999009358</v>
      </c>
      <c r="H16" s="141">
        <v>218973095949.18539</v>
      </c>
      <c r="I16" s="142">
        <f t="shared" si="2"/>
        <v>0.38410332995694568</v>
      </c>
      <c r="J16" s="150">
        <v>27883566201.216675</v>
      </c>
      <c r="K16" s="142">
        <f t="shared" si="3"/>
        <v>0.16446994731492393</v>
      </c>
      <c r="L16" s="141">
        <v>318073157866.84833</v>
      </c>
      <c r="M16" s="142">
        <f t="shared" si="4"/>
        <v>0.24937640849795742</v>
      </c>
      <c r="N16" s="141">
        <v>47123163581.301651</v>
      </c>
      <c r="O16" s="142">
        <f t="shared" si="5"/>
        <v>0.47500886413331594</v>
      </c>
      <c r="P16" s="148">
        <v>47822495008.957817</v>
      </c>
      <c r="Q16" s="142">
        <f t="shared" si="6"/>
        <v>0.28517557040953734</v>
      </c>
      <c r="R16" s="43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ht="16.5" customHeight="1">
      <c r="A17" s="31"/>
      <c r="B17" s="46">
        <f t="shared" si="7"/>
        <v>4</v>
      </c>
      <c r="C17" s="47" t="s">
        <v>11</v>
      </c>
      <c r="D17" s="169">
        <v>237933373994.62808</v>
      </c>
      <c r="E17" s="221">
        <f t="shared" si="0"/>
        <v>0.15426439718917026</v>
      </c>
      <c r="F17" s="174">
        <v>107260955202.97638</v>
      </c>
      <c r="G17" s="142">
        <f t="shared" si="1"/>
        <v>0.18998614493238419</v>
      </c>
      <c r="H17" s="175">
        <v>74963476889.788879</v>
      </c>
      <c r="I17" s="142">
        <f t="shared" si="2"/>
        <v>0.13149433255124768</v>
      </c>
      <c r="J17" s="176">
        <v>17455714055.856895</v>
      </c>
      <c r="K17" s="142">
        <f t="shared" si="3"/>
        <v>0.10296173561134693</v>
      </c>
      <c r="L17" s="174">
        <v>208241233453.32257</v>
      </c>
      <c r="M17" s="142">
        <f t="shared" si="4"/>
        <v>0.16326574442195904</v>
      </c>
      <c r="N17" s="96">
        <v>11652362608.791656</v>
      </c>
      <c r="O17" s="142">
        <f t="shared" si="5"/>
        <v>0.11745763880479176</v>
      </c>
      <c r="P17" s="145">
        <v>18039777932.513794</v>
      </c>
      <c r="Q17" s="142">
        <f t="shared" si="6"/>
        <v>0.10757498037277997</v>
      </c>
      <c r="R17" s="43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</row>
    <row r="18" spans="1:41" ht="16.5" customHeight="1">
      <c r="A18" s="31"/>
      <c r="B18" s="46">
        <f t="shared" si="7"/>
        <v>5</v>
      </c>
      <c r="C18" s="47" t="s">
        <v>29</v>
      </c>
      <c r="D18" s="167">
        <v>33326423901.720142</v>
      </c>
      <c r="E18" s="219">
        <f t="shared" si="0"/>
        <v>2.1607228138519508E-2</v>
      </c>
      <c r="F18" s="141">
        <v>16293771044.019533</v>
      </c>
      <c r="G18" s="142">
        <f t="shared" si="1"/>
        <v>2.88603690057226E-2</v>
      </c>
      <c r="H18" s="141">
        <v>10385345395.9065</v>
      </c>
      <c r="I18" s="142">
        <f t="shared" si="2"/>
        <v>1.8217058730568499E-2</v>
      </c>
      <c r="J18" s="148">
        <v>1980366921.5699999</v>
      </c>
      <c r="K18" s="142">
        <f t="shared" si="3"/>
        <v>1.16811042355344E-2</v>
      </c>
      <c r="L18" s="141">
        <v>27817572580.120003</v>
      </c>
      <c r="M18" s="142">
        <f t="shared" si="4"/>
        <v>2.1809593710090964E-2</v>
      </c>
      <c r="N18" s="141">
        <v>1918761113.3824852</v>
      </c>
      <c r="O18" s="142">
        <f t="shared" si="5"/>
        <v>1.9341412327686831E-2</v>
      </c>
      <c r="P18" s="148">
        <v>3590090208.2176542</v>
      </c>
      <c r="Q18" s="142">
        <f t="shared" si="6"/>
        <v>2.1408461075867979E-2</v>
      </c>
      <c r="R18" s="43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41" ht="16.5" customHeight="1">
      <c r="A19" s="31"/>
      <c r="B19" s="46">
        <v>6</v>
      </c>
      <c r="C19" s="47" t="s">
        <v>38</v>
      </c>
      <c r="D19" s="168">
        <v>185086202225.37305</v>
      </c>
      <c r="E19" s="219">
        <f t="shared" si="0"/>
        <v>0.12000086803701052</v>
      </c>
      <c r="F19" s="143">
        <v>45541756944.327034</v>
      </c>
      <c r="G19" s="142">
        <f t="shared" si="1"/>
        <v>8.0665912576734514E-2</v>
      </c>
      <c r="H19" s="143">
        <v>70967093078.040009</v>
      </c>
      <c r="I19" s="142">
        <f t="shared" si="2"/>
        <v>0.12448422784763154</v>
      </c>
      <c r="J19" s="151">
        <v>55376308514.859993</v>
      </c>
      <c r="K19" s="142">
        <f t="shared" si="3"/>
        <v>0.32663463770056028</v>
      </c>
      <c r="L19" s="143">
        <v>154546594934.34003</v>
      </c>
      <c r="M19" s="142">
        <f t="shared" si="4"/>
        <v>0.12116795723595153</v>
      </c>
      <c r="N19" s="143">
        <v>8354644423.1533432</v>
      </c>
      <c r="O19" s="142">
        <f t="shared" si="5"/>
        <v>8.4216123368561671E-2</v>
      </c>
      <c r="P19" s="151">
        <v>22184962867.879677</v>
      </c>
      <c r="Q19" s="142">
        <f t="shared" si="6"/>
        <v>0.13229358775983835</v>
      </c>
      <c r="R19" s="43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ht="16.5" customHeight="1">
      <c r="A20" s="31"/>
      <c r="B20" s="46">
        <f t="shared" si="7"/>
        <v>7</v>
      </c>
      <c r="C20" s="47" t="s">
        <v>13</v>
      </c>
      <c r="D20" s="169">
        <v>34041351374.91032</v>
      </c>
      <c r="E20" s="219">
        <f t="shared" si="0"/>
        <v>2.2070752249635374E-2</v>
      </c>
      <c r="F20" s="94">
        <v>23827719937.358002</v>
      </c>
      <c r="G20" s="142">
        <f>F20/$F$26</f>
        <v>4.2204888487712623E-2</v>
      </c>
      <c r="H20" s="144">
        <v>2469970736.0300002</v>
      </c>
      <c r="I20" s="142">
        <f>H20/$H$26</f>
        <v>4.3326052476578714E-3</v>
      </c>
      <c r="J20" s="145">
        <v>2160065019.6569996</v>
      </c>
      <c r="K20" s="142">
        <f>J20/$J$26</f>
        <v>1.2741045295859435E-2</v>
      </c>
      <c r="L20" s="146">
        <v>22677776365.872593</v>
      </c>
      <c r="M20" s="142">
        <f>L20/$L$26</f>
        <v>1.7779879511897037E-2</v>
      </c>
      <c r="N20" s="147">
        <v>8677445024.9977303</v>
      </c>
      <c r="O20" s="142">
        <f>N20/$N$26</f>
        <v>8.7470003956589409E-2</v>
      </c>
      <c r="P20" s="145">
        <v>2686129984.0399961</v>
      </c>
      <c r="Q20" s="142">
        <f>P20/$P$26</f>
        <v>1.6017956617472205E-2</v>
      </c>
      <c r="R20" s="43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ht="16.5" customHeight="1">
      <c r="A21" s="31"/>
      <c r="B21" s="46">
        <f t="shared" si="7"/>
        <v>8</v>
      </c>
      <c r="C21" s="48" t="s">
        <v>30</v>
      </c>
      <c r="D21" s="167">
        <v>226804681915.42026</v>
      </c>
      <c r="E21" s="219">
        <f t="shared" si="0"/>
        <v>0.1470490959210865</v>
      </c>
      <c r="F21" s="141">
        <v>92173266640.300629</v>
      </c>
      <c r="G21" s="142">
        <f t="shared" ref="G21:G25" si="8">F21/$F$26</f>
        <v>0.16326205152356799</v>
      </c>
      <c r="H21" s="141">
        <v>58847924116.269997</v>
      </c>
      <c r="I21" s="142">
        <f t="shared" ref="I21:I25" si="9">H21/$H$26</f>
        <v>0.10322584843645968</v>
      </c>
      <c r="J21" s="148">
        <v>44827850149.879997</v>
      </c>
      <c r="K21" s="142">
        <f t="shared" ref="K21:K25" si="10">J21/$J$26</f>
        <v>0.26441503569476565</v>
      </c>
      <c r="L21" s="141">
        <v>195367772173.53101</v>
      </c>
      <c r="M21" s="142">
        <f t="shared" ref="M21:M25" si="11">L21/$L$26</f>
        <v>0.15317266533153215</v>
      </c>
      <c r="N21" s="141">
        <v>2577769575.2893982</v>
      </c>
      <c r="O21" s="142">
        <f t="shared" ref="O21:O25" si="12">N21/$N$26</f>
        <v>2.5984320764947562E-2</v>
      </c>
      <c r="P21" s="150">
        <v>28859140166.59985</v>
      </c>
      <c r="Q21" s="142">
        <f t="shared" ref="Q21:Q26" si="13">P21/$P$26</f>
        <v>0.17209310716635182</v>
      </c>
      <c r="R21" s="43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ht="16.5" customHeight="1">
      <c r="A22" s="31"/>
      <c r="B22" s="46">
        <f t="shared" si="7"/>
        <v>9</v>
      </c>
      <c r="C22" s="48" t="s">
        <v>34</v>
      </c>
      <c r="D22" s="168">
        <v>94043072954.979996</v>
      </c>
      <c r="E22" s="219">
        <f t="shared" si="0"/>
        <v>6.0972942616888584E-2</v>
      </c>
      <c r="F22" s="143">
        <v>55141118278.000008</v>
      </c>
      <c r="G22" s="142">
        <f t="shared" si="8"/>
        <v>9.7668797271788135E-2</v>
      </c>
      <c r="H22" s="143">
        <v>23376636340</v>
      </c>
      <c r="I22" s="142">
        <f t="shared" si="9"/>
        <v>4.1005237755190764E-2</v>
      </c>
      <c r="J22" s="151">
        <v>1536768092.9999998</v>
      </c>
      <c r="K22" s="142">
        <f t="shared" si="10"/>
        <v>9.0645567165629423E-3</v>
      </c>
      <c r="L22" s="143">
        <v>83879192812.542221</v>
      </c>
      <c r="M22" s="142">
        <f t="shared" si="11"/>
        <v>6.5763147043221851E-2</v>
      </c>
      <c r="N22" s="143">
        <v>1534253126</v>
      </c>
      <c r="O22" s="142">
        <f t="shared" si="12"/>
        <v>1.5465511635628572E-2</v>
      </c>
      <c r="P22" s="151">
        <v>8629627016.2367249</v>
      </c>
      <c r="Q22" s="142">
        <f t="shared" si="13"/>
        <v>5.1460276305447673E-2</v>
      </c>
      <c r="R22" s="43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ht="16.5" customHeight="1">
      <c r="A23" s="31"/>
      <c r="B23" s="46">
        <f t="shared" si="7"/>
        <v>10</v>
      </c>
      <c r="C23" s="48" t="s">
        <v>14</v>
      </c>
      <c r="D23" s="141">
        <v>79080430834.434677</v>
      </c>
      <c r="E23" s="219">
        <f t="shared" si="0"/>
        <v>5.1271895099547347E-2</v>
      </c>
      <c r="F23" s="143">
        <v>37106855875.258301</v>
      </c>
      <c r="G23" s="142">
        <f t="shared" si="8"/>
        <v>6.5725580058103861E-2</v>
      </c>
      <c r="H23" s="143">
        <v>26993286462.527275</v>
      </c>
      <c r="I23" s="142">
        <f t="shared" si="9"/>
        <v>4.7349247046972853E-2</v>
      </c>
      <c r="J23" s="151">
        <v>1321210737.2546999</v>
      </c>
      <c r="K23" s="142">
        <f t="shared" si="10"/>
        <v>7.7931014555344298E-3</v>
      </c>
      <c r="L23" s="143">
        <v>67085677684.222801</v>
      </c>
      <c r="M23" s="142">
        <f t="shared" si="11"/>
        <v>5.2596658815033948E-2</v>
      </c>
      <c r="N23" s="141">
        <v>2189553530.143158</v>
      </c>
      <c r="O23" s="142">
        <f t="shared" si="12"/>
        <v>2.2071042270283517E-2</v>
      </c>
      <c r="P23" s="153">
        <v>9805199620.068718</v>
      </c>
      <c r="Q23" s="142">
        <f t="shared" si="13"/>
        <v>5.8470462365225982E-2</v>
      </c>
      <c r="R23" s="43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ht="16.5" customHeight="1">
      <c r="A24" s="31"/>
      <c r="B24" s="46">
        <f t="shared" si="7"/>
        <v>11</v>
      </c>
      <c r="C24" s="48" t="s">
        <v>15</v>
      </c>
      <c r="D24" s="167">
        <v>69091960059.345459</v>
      </c>
      <c r="E24" s="219">
        <f t="shared" si="0"/>
        <v>4.4795857723657524E-2</v>
      </c>
      <c r="F24" s="141">
        <v>29739294350.426311</v>
      </c>
      <c r="G24" s="142">
        <f t="shared" si="8"/>
        <v>5.267577447874662E-2</v>
      </c>
      <c r="H24" s="141">
        <v>24860150484.57</v>
      </c>
      <c r="I24" s="142">
        <f t="shared" si="9"/>
        <v>4.3607487682276784E-2</v>
      </c>
      <c r="J24" s="148">
        <v>221906780.15000001</v>
      </c>
      <c r="K24" s="142">
        <f t="shared" si="10"/>
        <v>1.3089070521582851E-3</v>
      </c>
      <c r="L24" s="141">
        <v>58225100050.47438</v>
      </c>
      <c r="M24" s="142"/>
      <c r="N24" s="141">
        <v>5366971515.6389399</v>
      </c>
      <c r="O24" s="142">
        <f t="shared" si="12"/>
        <v>5.4099912860924575E-2</v>
      </c>
      <c r="P24" s="148">
        <v>5499888493.232131</v>
      </c>
      <c r="Q24" s="142">
        <f t="shared" si="13"/>
        <v>3.279698890558793E-2</v>
      </c>
      <c r="R24" s="43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</row>
    <row r="25" spans="1:41" ht="16.5" customHeight="1">
      <c r="A25" s="31"/>
      <c r="B25" s="46">
        <f t="shared" si="7"/>
        <v>12</v>
      </c>
      <c r="C25" s="53" t="s">
        <v>16</v>
      </c>
      <c r="D25" s="169">
        <v>9095699701.8056202</v>
      </c>
      <c r="E25" s="219">
        <f t="shared" si="0"/>
        <v>5.8972081467833044E-3</v>
      </c>
      <c r="F25" s="94">
        <v>5927101195.3356209</v>
      </c>
      <c r="G25" s="142">
        <f t="shared" si="8"/>
        <v>1.049838782989594E-2</v>
      </c>
      <c r="H25" s="144">
        <v>0</v>
      </c>
      <c r="I25" s="142">
        <f t="shared" si="9"/>
        <v>0</v>
      </c>
      <c r="J25" s="145">
        <v>462534306</v>
      </c>
      <c r="K25" s="142">
        <f t="shared" si="10"/>
        <v>2.7282375715573111E-3</v>
      </c>
      <c r="L25" s="141">
        <v>7507672000</v>
      </c>
      <c r="M25" s="142">
        <f t="shared" si="11"/>
        <v>5.8861813178351626E-3</v>
      </c>
      <c r="N25" s="141">
        <v>78286955</v>
      </c>
      <c r="O25" s="142">
        <f t="shared" si="12"/>
        <v>7.8914475907049925E-4</v>
      </c>
      <c r="P25" s="145">
        <v>1509740747.120621</v>
      </c>
      <c r="Q25" s="142">
        <f t="shared" si="13"/>
        <v>9.0029008032725556E-3</v>
      </c>
      <c r="R25" s="43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</row>
    <row r="26" spans="1:41" s="2" customFormat="1" ht="18.75" customHeight="1" thickBot="1">
      <c r="A26" s="35"/>
      <c r="B26" s="1" t="s">
        <v>17</v>
      </c>
      <c r="C26" s="14"/>
      <c r="D26" s="97">
        <f t="shared" ref="D26:O26" si="14">SUM(D14:D25)</f>
        <v>1542373861564.8096</v>
      </c>
      <c r="E26" s="98">
        <f t="shared" si="14"/>
        <v>1.0000000000000002</v>
      </c>
      <c r="F26" s="97">
        <f>SUM(F14:F25)</f>
        <v>564572512596.38123</v>
      </c>
      <c r="G26" s="98">
        <f t="shared" si="14"/>
        <v>1</v>
      </c>
      <c r="H26" s="97">
        <f>SUM(H14:H25)</f>
        <v>570089033005.07751</v>
      </c>
      <c r="I26" s="98">
        <f t="shared" si="14"/>
        <v>0.99999999999999978</v>
      </c>
      <c r="J26" s="97">
        <f>SUM(J14:J25)</f>
        <v>169535934414.97098</v>
      </c>
      <c r="K26" s="98">
        <f t="shared" si="14"/>
        <v>1</v>
      </c>
      <c r="L26" s="97">
        <f t="shared" si="14"/>
        <v>1275474130783.5203</v>
      </c>
      <c r="M26" s="98">
        <f t="shared" si="14"/>
        <v>0.95435023051803725</v>
      </c>
      <c r="N26" s="97">
        <f>SUM(N14:N25)</f>
        <v>99204808877.158279</v>
      </c>
      <c r="O26" s="98">
        <f t="shared" si="14"/>
        <v>1</v>
      </c>
      <c r="P26" s="97">
        <f>SUM(P14:P25)</f>
        <v>167694921904.70764</v>
      </c>
      <c r="Q26" s="218">
        <f t="shared" si="13"/>
        <v>1</v>
      </c>
      <c r="R26" s="4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8.75" customHeight="1" thickTop="1">
      <c r="A27" s="39"/>
      <c r="B27" s="15"/>
      <c r="C27" s="15"/>
      <c r="D27" s="7"/>
      <c r="E27" s="7"/>
      <c r="F27" s="16"/>
      <c r="G27" s="7"/>
      <c r="H27" s="7"/>
      <c r="I27" s="7"/>
      <c r="J27" s="7"/>
      <c r="K27" s="50"/>
      <c r="L27" s="17"/>
      <c r="M27" s="7"/>
      <c r="N27" s="7"/>
      <c r="O27" s="7"/>
      <c r="P27" s="7"/>
      <c r="Q27" s="132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ht="15" thickBot="1">
      <c r="A28" s="39"/>
      <c r="B28" s="40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ht="24" customHeight="1" thickTop="1">
      <c r="A29" s="35"/>
      <c r="B29" s="12"/>
      <c r="C29" s="12"/>
      <c r="D29" s="225" t="s">
        <v>18</v>
      </c>
      <c r="E29" s="226"/>
      <c r="F29" s="226"/>
      <c r="G29" s="226"/>
      <c r="H29" s="226"/>
      <c r="I29" s="227"/>
      <c r="J29" s="229" t="s">
        <v>19</v>
      </c>
      <c r="K29" s="230"/>
      <c r="L29" s="230"/>
      <c r="M29" s="230"/>
      <c r="N29" s="54"/>
      <c r="P29" s="8"/>
      <c r="S29" s="8"/>
    </row>
    <row r="30" spans="1:41" ht="36.75" customHeight="1">
      <c r="A30" s="35"/>
      <c r="B30" s="122" t="s">
        <v>2</v>
      </c>
      <c r="C30" s="122" t="s">
        <v>20</v>
      </c>
      <c r="D30" s="222" t="s">
        <v>21</v>
      </c>
      <c r="E30" s="223"/>
      <c r="F30" s="223"/>
      <c r="G30" s="224"/>
      <c r="H30" s="27" t="s">
        <v>46</v>
      </c>
      <c r="I30" s="27" t="s">
        <v>39</v>
      </c>
      <c r="J30" s="231" t="s">
        <v>35</v>
      </c>
      <c r="K30" s="232"/>
      <c r="L30" s="233" t="s">
        <v>37</v>
      </c>
      <c r="M30" s="234"/>
      <c r="N30" s="112"/>
    </row>
    <row r="31" spans="1:41" ht="15.75" customHeight="1" thickBot="1">
      <c r="A31" s="35"/>
      <c r="B31" s="13"/>
      <c r="C31" s="13"/>
      <c r="D31" s="125" t="s">
        <v>22</v>
      </c>
      <c r="E31" s="126"/>
      <c r="F31" s="127" t="s">
        <v>23</v>
      </c>
      <c r="G31" s="126"/>
      <c r="H31" s="131" t="s">
        <v>24</v>
      </c>
      <c r="I31" s="129" t="s">
        <v>24</v>
      </c>
      <c r="J31" s="172" t="s">
        <v>36</v>
      </c>
      <c r="K31" s="173" t="s">
        <v>24</v>
      </c>
      <c r="L31" s="55" t="s">
        <v>36</v>
      </c>
      <c r="M31" s="171" t="s">
        <v>24</v>
      </c>
      <c r="N31" s="113"/>
      <c r="O31" s="61"/>
    </row>
    <row r="32" spans="1:41" ht="16.5" thickTop="1">
      <c r="A32" s="35"/>
      <c r="B32" s="46">
        <v>1</v>
      </c>
      <c r="C32" s="47" t="s">
        <v>27</v>
      </c>
      <c r="D32" s="141">
        <v>-566095510.39511395</v>
      </c>
      <c r="E32" s="160"/>
      <c r="F32" s="160">
        <v>154601566.22224399</v>
      </c>
      <c r="G32" s="170"/>
      <c r="H32" s="130">
        <f t="shared" ref="H32:H40" si="15">(F32*2)/((D14+T113)/2)</f>
        <v>4.0073157998895851E-3</v>
      </c>
      <c r="I32" s="99">
        <f t="shared" ref="I32:I40" si="16">(F32*2)/((P14-F32+S113)/2)</f>
        <v>3.4243646468859447E-2</v>
      </c>
      <c r="J32" s="100">
        <v>422</v>
      </c>
      <c r="K32" s="154">
        <f>J32/$J$44</f>
        <v>6.6133834822128187E-2</v>
      </c>
      <c r="L32" s="101">
        <v>34</v>
      </c>
      <c r="M32" s="154">
        <f>L32/$L$44</f>
        <v>8.1534772182254203E-2</v>
      </c>
      <c r="N32" s="216"/>
      <c r="O32" s="215"/>
      <c r="P32" s="136"/>
      <c r="Q32" s="60"/>
    </row>
    <row r="33" spans="1:20" ht="15.75">
      <c r="A33" s="35"/>
      <c r="B33" s="46">
        <f>B32+1</f>
        <v>2</v>
      </c>
      <c r="C33" s="47" t="s">
        <v>31</v>
      </c>
      <c r="D33" s="92">
        <v>85077431.600676954</v>
      </c>
      <c r="E33" s="105"/>
      <c r="F33" s="155">
        <v>499678537.14538443</v>
      </c>
      <c r="G33" s="105"/>
      <c r="H33" s="130">
        <f t="shared" si="15"/>
        <v>1.2283892304431021E-2</v>
      </c>
      <c r="I33" s="99">
        <f t="shared" si="16"/>
        <v>0.10475945343330859</v>
      </c>
      <c r="J33" s="156">
        <v>352</v>
      </c>
      <c r="K33" s="154">
        <f t="shared" ref="K33:K43" si="17">J33/$J$44</f>
        <v>5.5163767434571381E-2</v>
      </c>
      <c r="L33" s="157">
        <v>21</v>
      </c>
      <c r="M33" s="154">
        <f t="shared" ref="M33:M43" si="18">L33/$L$44</f>
        <v>5.0359712230215826E-2</v>
      </c>
      <c r="N33" s="216"/>
      <c r="O33" s="215"/>
      <c r="P33" s="137"/>
      <c r="Q33" s="61"/>
      <c r="T33" s="41"/>
    </row>
    <row r="34" spans="1:20" ht="15.75">
      <c r="A34" s="35"/>
      <c r="B34" s="46">
        <f t="shared" ref="B34:B43" si="19">B33+1</f>
        <v>3</v>
      </c>
      <c r="C34" s="47" t="s">
        <v>10</v>
      </c>
      <c r="D34" s="141">
        <v>1042603627.9887481</v>
      </c>
      <c r="E34" s="161"/>
      <c r="F34" s="163">
        <v>3363163459.3624606</v>
      </c>
      <c r="G34" s="102"/>
      <c r="H34" s="130">
        <f t="shared" si="15"/>
        <v>1.6472276501839779E-2</v>
      </c>
      <c r="I34" s="99">
        <f t="shared" si="16"/>
        <v>0.14417420358271751</v>
      </c>
      <c r="J34" s="156">
        <v>928</v>
      </c>
      <c r="K34" s="154">
        <f t="shared" si="17"/>
        <v>0.14543175050932455</v>
      </c>
      <c r="L34" s="157">
        <v>63</v>
      </c>
      <c r="M34" s="154">
        <f t="shared" si="18"/>
        <v>0.15107913669064749</v>
      </c>
      <c r="N34" s="216"/>
      <c r="O34" s="215"/>
      <c r="P34" s="136"/>
      <c r="Q34" s="62"/>
      <c r="T34" s="213"/>
    </row>
    <row r="35" spans="1:20" ht="15.75">
      <c r="A35" s="35"/>
      <c r="B35" s="46">
        <f t="shared" si="19"/>
        <v>4</v>
      </c>
      <c r="C35" s="47" t="s">
        <v>11</v>
      </c>
      <c r="D35" s="94">
        <v>34904436.433516517</v>
      </c>
      <c r="E35" s="177"/>
      <c r="F35" s="95">
        <v>336678184.01121956</v>
      </c>
      <c r="G35" s="177"/>
      <c r="H35" s="178">
        <f t="shared" si="15"/>
        <v>2.9338252267901003E-3</v>
      </c>
      <c r="I35" s="179">
        <f t="shared" si="16"/>
        <v>3.8105616478902669E-2</v>
      </c>
      <c r="J35" s="180">
        <v>958</v>
      </c>
      <c r="K35" s="181">
        <f t="shared" si="17"/>
        <v>0.15013320796113461</v>
      </c>
      <c r="L35" s="106">
        <v>58</v>
      </c>
      <c r="M35" s="154">
        <f t="shared" si="18"/>
        <v>0.13908872901678657</v>
      </c>
      <c r="N35" s="216"/>
      <c r="O35" s="215"/>
      <c r="P35" s="137"/>
      <c r="Q35" s="61"/>
      <c r="T35" s="41"/>
    </row>
    <row r="36" spans="1:20" ht="15.75">
      <c r="A36" s="35"/>
      <c r="B36" s="46">
        <f t="shared" si="19"/>
        <v>5</v>
      </c>
      <c r="C36" s="47" t="s">
        <v>29</v>
      </c>
      <c r="D36" s="141">
        <v>129609015.64862585</v>
      </c>
      <c r="E36" s="105"/>
      <c r="F36" s="141">
        <v>283594038.87547481</v>
      </c>
      <c r="G36" s="90"/>
      <c r="H36" s="130">
        <f t="shared" si="15"/>
        <v>1.7438717108929899E-2</v>
      </c>
      <c r="I36" s="99">
        <f t="shared" si="16"/>
        <v>0.16769798060490412</v>
      </c>
      <c r="J36" s="103">
        <v>221</v>
      </c>
      <c r="K36" s="154">
        <f t="shared" si="17"/>
        <v>3.4634069895000785E-2</v>
      </c>
      <c r="L36" s="104">
        <v>14</v>
      </c>
      <c r="M36" s="154">
        <f t="shared" si="18"/>
        <v>3.3573141486810551E-2</v>
      </c>
      <c r="N36" s="216"/>
      <c r="O36" s="215"/>
      <c r="P36" s="138"/>
      <c r="Q36" s="61"/>
      <c r="T36" s="41"/>
    </row>
    <row r="37" spans="1:20" ht="15.75">
      <c r="A37" s="35"/>
      <c r="B37" s="46">
        <v>6</v>
      </c>
      <c r="C37" s="47" t="s">
        <v>12</v>
      </c>
      <c r="D37" s="141">
        <v>197505933.63454565</v>
      </c>
      <c r="E37" s="90"/>
      <c r="F37" s="141">
        <v>588458207.39667928</v>
      </c>
      <c r="G37" s="90"/>
      <c r="H37" s="130">
        <f t="shared" si="15"/>
        <v>6.3946710482466742E-3</v>
      </c>
      <c r="I37" s="99">
        <f t="shared" si="16"/>
        <v>5.445189661706426E-2</v>
      </c>
      <c r="J37" s="103">
        <v>677</v>
      </c>
      <c r="K37" s="154">
        <f t="shared" si="17"/>
        <v>0.10609622316251371</v>
      </c>
      <c r="L37" s="104">
        <v>35</v>
      </c>
      <c r="M37" s="154">
        <f t="shared" si="18"/>
        <v>8.3932853717026384E-2</v>
      </c>
      <c r="N37" s="216"/>
      <c r="O37" s="215"/>
      <c r="P37" s="136"/>
      <c r="Q37" s="62"/>
      <c r="T37" s="41"/>
    </row>
    <row r="38" spans="1:20" ht="15.75">
      <c r="A38" s="35"/>
      <c r="B38" s="46">
        <f t="shared" si="19"/>
        <v>7</v>
      </c>
      <c r="C38" s="47" t="s">
        <v>13</v>
      </c>
      <c r="D38" s="94">
        <v>-170046680.76000243</v>
      </c>
      <c r="E38" s="142"/>
      <c r="F38" s="95">
        <v>-302812195.67000288</v>
      </c>
      <c r="G38" s="142"/>
      <c r="H38" s="130">
        <f t="shared" si="15"/>
        <v>-1.8328189104705819E-2</v>
      </c>
      <c r="I38" s="99">
        <f t="shared" si="16"/>
        <v>-0.20178494179211737</v>
      </c>
      <c r="J38" s="158">
        <v>117</v>
      </c>
      <c r="K38" s="154">
        <f t="shared" si="17"/>
        <v>1.8335684062059238E-2</v>
      </c>
      <c r="L38" s="159">
        <v>5</v>
      </c>
      <c r="M38" s="154">
        <f t="shared" si="18"/>
        <v>1.1990407673860911E-2</v>
      </c>
      <c r="N38" s="217"/>
      <c r="O38" s="215"/>
      <c r="P38" s="139"/>
      <c r="Q38" s="63"/>
      <c r="T38" s="41"/>
    </row>
    <row r="39" spans="1:20" ht="15.75">
      <c r="A39" s="35"/>
      <c r="B39" s="46">
        <f t="shared" si="19"/>
        <v>8</v>
      </c>
      <c r="C39" s="47" t="s">
        <v>30</v>
      </c>
      <c r="D39" s="141">
        <v>141276859.04320335</v>
      </c>
      <c r="E39" s="90"/>
      <c r="F39" s="141">
        <v>923145365.91744614</v>
      </c>
      <c r="G39" s="90"/>
      <c r="H39" s="130">
        <f t="shared" si="15"/>
        <v>8.2013711434875663E-3</v>
      </c>
      <c r="I39" s="99">
        <f t="shared" si="16"/>
        <v>6.6090029905207792E-2</v>
      </c>
      <c r="J39" s="103">
        <v>1289</v>
      </c>
      <c r="K39" s="154">
        <f t="shared" si="17"/>
        <v>0.20200595517943895</v>
      </c>
      <c r="L39" s="104">
        <v>76</v>
      </c>
      <c r="M39" s="154">
        <f t="shared" si="18"/>
        <v>0.18225419664268586</v>
      </c>
      <c r="N39" s="216"/>
      <c r="O39" s="215"/>
      <c r="P39" s="136"/>
      <c r="Q39" s="52"/>
      <c r="T39" s="41"/>
    </row>
    <row r="40" spans="1:20" ht="15.75">
      <c r="A40" s="35"/>
      <c r="B40" s="46">
        <f t="shared" si="19"/>
        <v>9</v>
      </c>
      <c r="C40" s="47" t="s">
        <v>34</v>
      </c>
      <c r="D40" s="141">
        <v>554099068.2579639</v>
      </c>
      <c r="E40" s="105"/>
      <c r="F40" s="141">
        <v>1070501334.5742254</v>
      </c>
      <c r="G40" s="90"/>
      <c r="H40" s="130">
        <f t="shared" si="15"/>
        <v>2.3161689155098558E-2</v>
      </c>
      <c r="I40" s="99">
        <f t="shared" si="16"/>
        <v>0.25726604814108672</v>
      </c>
      <c r="J40" s="103">
        <v>471</v>
      </c>
      <c r="K40" s="154">
        <f t="shared" si="17"/>
        <v>7.3812881993417956E-2</v>
      </c>
      <c r="L40" s="104">
        <v>38</v>
      </c>
      <c r="M40" s="154">
        <f t="shared" si="18"/>
        <v>9.1127098321342928E-2</v>
      </c>
      <c r="N40" s="216"/>
      <c r="O40" s="215"/>
      <c r="P40" s="214"/>
      <c r="Q40" s="61"/>
      <c r="T40" s="41"/>
    </row>
    <row r="41" spans="1:20" ht="15.75">
      <c r="A41" s="35"/>
      <c r="B41" s="46">
        <f t="shared" si="19"/>
        <v>10</v>
      </c>
      <c r="C41" s="47" t="s">
        <v>14</v>
      </c>
      <c r="D41" s="141">
        <v>-175381099.38596112</v>
      </c>
      <c r="E41" s="164"/>
      <c r="F41" s="141">
        <v>476576125.44628817</v>
      </c>
      <c r="G41" s="90"/>
      <c r="H41" s="130">
        <f t="shared" ref="H41:H43" si="20">(F41*2)/((D23+T122)/2)</f>
        <v>1.2278920534028622E-2</v>
      </c>
      <c r="I41" s="99">
        <f t="shared" ref="I41:I42" si="21">(F41*2)/((P23-F41+S122)/2)</f>
        <v>9.9332258341685659E-2</v>
      </c>
      <c r="J41" s="103">
        <v>470</v>
      </c>
      <c r="K41" s="154">
        <f t="shared" si="17"/>
        <v>7.3656166745024287E-2</v>
      </c>
      <c r="L41" s="104">
        <v>35</v>
      </c>
      <c r="M41" s="154">
        <f t="shared" si="18"/>
        <v>8.3932853717026384E-2</v>
      </c>
      <c r="N41" s="216"/>
      <c r="O41" s="215"/>
      <c r="P41" s="140"/>
      <c r="Q41" s="64"/>
      <c r="T41" s="41"/>
    </row>
    <row r="42" spans="1:20" ht="15.75">
      <c r="A42" s="36"/>
      <c r="B42" s="46">
        <f t="shared" si="19"/>
        <v>11</v>
      </c>
      <c r="C42" s="47" t="s">
        <v>15</v>
      </c>
      <c r="D42" s="162">
        <v>-140689971.86954501</v>
      </c>
      <c r="E42" s="164"/>
      <c r="F42" s="141">
        <v>192007052.32093999</v>
      </c>
      <c r="G42" s="90"/>
      <c r="H42" s="130">
        <f t="shared" si="20"/>
        <v>5.6917670965471266E-3</v>
      </c>
      <c r="I42" s="99">
        <f t="shared" si="21"/>
        <v>7.2093108803780642E-2</v>
      </c>
      <c r="J42" s="103">
        <v>401</v>
      </c>
      <c r="K42" s="154">
        <f t="shared" si="17"/>
        <v>6.284281460586115E-2</v>
      </c>
      <c r="L42" s="104">
        <v>32</v>
      </c>
      <c r="M42" s="154">
        <f t="shared" si="18"/>
        <v>7.6738609112709827E-2</v>
      </c>
      <c r="N42" s="216"/>
      <c r="O42" s="215"/>
      <c r="P42" s="136"/>
      <c r="Q42" s="61"/>
      <c r="T42" s="41"/>
    </row>
    <row r="43" spans="1:20" ht="15.75">
      <c r="A43" s="37"/>
      <c r="B43" s="46">
        <f t="shared" si="19"/>
        <v>12</v>
      </c>
      <c r="C43" s="49" t="s">
        <v>16</v>
      </c>
      <c r="D43" s="94">
        <v>-125029564.05894683</v>
      </c>
      <c r="E43" s="142"/>
      <c r="F43" s="95">
        <v>-11741776.831372118</v>
      </c>
      <c r="G43" s="142"/>
      <c r="H43" s="130">
        <f t="shared" si="20"/>
        <v>-2.6031940206167536E-3</v>
      </c>
      <c r="I43" s="99">
        <f>(F43*2)/((P25-F43+S124)/2)</f>
        <v>-1.6041140300044953E-2</v>
      </c>
      <c r="J43" s="158">
        <v>75</v>
      </c>
      <c r="K43" s="154">
        <f t="shared" si="17"/>
        <v>1.1753643629525154E-2</v>
      </c>
      <c r="L43" s="159">
        <v>6</v>
      </c>
      <c r="M43" s="154">
        <f t="shared" si="18"/>
        <v>1.4388489208633094E-2</v>
      </c>
      <c r="N43" s="216"/>
      <c r="O43" s="215"/>
      <c r="P43" s="214"/>
      <c r="Q43" s="60"/>
      <c r="T43" s="41"/>
    </row>
    <row r="44" spans="1:20" ht="18" customHeight="1" thickBot="1">
      <c r="A44" s="38"/>
      <c r="B44" s="1" t="s">
        <v>17</v>
      </c>
      <c r="C44" s="9"/>
      <c r="D44" s="97">
        <f>SUM(D32:D43)</f>
        <v>1007833546.137711</v>
      </c>
      <c r="E44" s="107"/>
      <c r="F44" s="97">
        <f>SUM(F32:F43)</f>
        <v>7573849898.7709875</v>
      </c>
      <c r="G44" s="98"/>
      <c r="H44" s="133">
        <f>(F44*4/1)/((D26+T125)/2)</f>
        <v>1.9961944483573538E-2</v>
      </c>
      <c r="I44" s="134">
        <f>(F44*4/1)/((P26-F44+S125)/2)</f>
        <v>0.18525247718020718</v>
      </c>
      <c r="J44" s="108">
        <f>SUM(J32:J43)</f>
        <v>6381</v>
      </c>
      <c r="K44" s="109">
        <f>SUM(K32:K43)</f>
        <v>1</v>
      </c>
      <c r="L44" s="110">
        <f>SUM(L32:L43)</f>
        <v>417</v>
      </c>
      <c r="M44" s="111">
        <f>SUM(M32:M43)</f>
        <v>1</v>
      </c>
      <c r="Q44" s="61"/>
      <c r="T44" s="41"/>
    </row>
    <row r="45" spans="1:20" ht="15" thickTop="1">
      <c r="A45" s="8"/>
      <c r="D45" s="7"/>
      <c r="F45" s="7"/>
      <c r="G45" s="7"/>
      <c r="H45" s="132"/>
      <c r="I45" s="132"/>
      <c r="J45" s="7"/>
      <c r="K45" s="17"/>
      <c r="L45" s="56"/>
      <c r="P45" s="61"/>
      <c r="T45" s="42"/>
    </row>
    <row r="46" spans="1:20">
      <c r="B46" s="25" t="s">
        <v>25</v>
      </c>
      <c r="C46" s="26" t="s">
        <v>26</v>
      </c>
      <c r="D46" s="6"/>
      <c r="E46" s="7"/>
      <c r="F46" s="7"/>
      <c r="G46" s="7"/>
      <c r="H46" s="7"/>
      <c r="I46" s="7"/>
      <c r="J46" s="7"/>
      <c r="K46" s="7"/>
    </row>
    <row r="47" spans="1:20">
      <c r="A47" s="18"/>
      <c r="B47" s="2"/>
      <c r="D47" s="7"/>
      <c r="E47" s="7"/>
      <c r="F47" s="7"/>
      <c r="G47" s="7"/>
      <c r="H47" s="10"/>
      <c r="I47" s="7"/>
      <c r="J47" s="7"/>
      <c r="K47" s="7"/>
      <c r="O47" s="61"/>
    </row>
    <row r="48" spans="1:20">
      <c r="B48" s="75" t="s">
        <v>44</v>
      </c>
      <c r="C48" s="6" t="s">
        <v>45</v>
      </c>
      <c r="D48" s="7"/>
      <c r="E48" s="7"/>
      <c r="F48" s="19"/>
      <c r="G48" s="7"/>
      <c r="H48" s="7"/>
      <c r="I48" s="7"/>
      <c r="J48" s="7"/>
      <c r="K48" s="7"/>
      <c r="O48" s="61"/>
    </row>
    <row r="49" spans="1:13">
      <c r="A49" s="2"/>
      <c r="B49" s="7" t="s">
        <v>42</v>
      </c>
      <c r="C49" s="6" t="s">
        <v>43</v>
      </c>
      <c r="D49" s="7"/>
      <c r="E49" s="20"/>
      <c r="F49" s="5"/>
      <c r="G49" s="7"/>
      <c r="H49" s="7"/>
      <c r="I49" s="7"/>
      <c r="J49" s="7"/>
      <c r="K49" s="20"/>
    </row>
    <row r="50" spans="1:13">
      <c r="A50" s="2"/>
      <c r="B50" s="74"/>
      <c r="D50" s="7"/>
      <c r="E50" s="7"/>
      <c r="F50" s="20"/>
      <c r="G50" s="7"/>
      <c r="H50" s="7"/>
      <c r="I50" s="7"/>
      <c r="J50" s="7"/>
      <c r="K50" s="7"/>
    </row>
    <row r="51" spans="1:13">
      <c r="D51" s="6"/>
      <c r="E51" s="7"/>
      <c r="F51" s="21"/>
      <c r="H51" s="7"/>
      <c r="I51" s="7"/>
      <c r="J51" s="7"/>
      <c r="K51" s="7"/>
    </row>
    <row r="52" spans="1:13">
      <c r="D52" s="4"/>
      <c r="E52" s="7"/>
      <c r="F52" s="7"/>
      <c r="G52" s="7"/>
      <c r="H52" s="7"/>
      <c r="I52" s="89"/>
      <c r="J52" s="7"/>
      <c r="K52" s="7"/>
      <c r="M52" s="8"/>
    </row>
    <row r="53" spans="1:13">
      <c r="D53" s="10"/>
      <c r="E53" s="10"/>
      <c r="F53" s="10"/>
      <c r="G53" s="7"/>
      <c r="H53" s="7"/>
      <c r="I53" s="7"/>
      <c r="J53" s="7"/>
      <c r="K53" s="7"/>
      <c r="L53" s="65"/>
      <c r="M53" s="30"/>
    </row>
    <row r="54" spans="1:13">
      <c r="D54" s="10"/>
      <c r="E54" s="10"/>
      <c r="F54" s="7"/>
      <c r="G54" s="7"/>
      <c r="H54" s="7"/>
      <c r="I54" s="7"/>
      <c r="J54" s="7"/>
      <c r="K54" s="7"/>
      <c r="L54" s="52"/>
      <c r="M54" s="28"/>
    </row>
    <row r="55" spans="1:13">
      <c r="D55" s="10"/>
      <c r="E55" s="10"/>
      <c r="F55" s="21"/>
      <c r="G55" s="7"/>
      <c r="H55" s="7"/>
      <c r="I55" s="7"/>
      <c r="J55" s="7"/>
      <c r="K55" s="7"/>
      <c r="L55" s="58"/>
    </row>
    <row r="56" spans="1:13">
      <c r="D56" s="10"/>
      <c r="E56" s="10"/>
      <c r="F56" s="22"/>
      <c r="G56" s="7"/>
      <c r="H56" s="7"/>
      <c r="I56" s="7"/>
      <c r="J56" s="7"/>
      <c r="K56" s="7"/>
      <c r="L56" s="58"/>
    </row>
    <row r="57" spans="1:13">
      <c r="B57" s="70"/>
      <c r="C57" s="70"/>
      <c r="D57" s="71"/>
      <c r="E57" s="71"/>
      <c r="F57" s="72"/>
      <c r="G57" s="72"/>
      <c r="H57" s="73"/>
      <c r="I57" s="73"/>
      <c r="J57" s="73"/>
      <c r="K57" s="70"/>
      <c r="L57" s="70"/>
      <c r="M57" s="71"/>
    </row>
    <row r="58" spans="1:13">
      <c r="D58" s="10"/>
      <c r="E58" s="10"/>
      <c r="H58" s="7"/>
      <c r="I58" s="7"/>
      <c r="J58" s="7"/>
      <c r="K58" s="7"/>
      <c r="L58" s="57"/>
      <c r="M58" s="8"/>
    </row>
    <row r="59" spans="1:13">
      <c r="D59" s="10"/>
      <c r="E59" s="10"/>
      <c r="H59" s="7"/>
      <c r="I59" s="7"/>
      <c r="J59" s="7"/>
      <c r="K59" s="7"/>
      <c r="M59" s="30"/>
    </row>
    <row r="60" spans="1:13">
      <c r="K60" s="7"/>
    </row>
    <row r="61" spans="1:13">
      <c r="D61" s="10"/>
      <c r="E61" s="10"/>
      <c r="H61" s="7"/>
      <c r="I61" s="7"/>
      <c r="J61" s="7"/>
      <c r="K61" s="7"/>
    </row>
    <row r="62" spans="1:13">
      <c r="J62" s="7"/>
      <c r="K62" s="7"/>
    </row>
    <row r="63" spans="1:13">
      <c r="J63" s="7"/>
      <c r="K63" s="7"/>
      <c r="L63" s="30"/>
    </row>
    <row r="64" spans="1:13">
      <c r="J64" s="7"/>
      <c r="K64" s="7"/>
      <c r="L64" s="8"/>
    </row>
    <row r="65" spans="3:14">
      <c r="J65" s="7"/>
      <c r="K65" s="7"/>
      <c r="L65" s="30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J72" s="7"/>
      <c r="K72" s="7"/>
    </row>
    <row r="73" spans="3:14">
      <c r="J73" s="7"/>
      <c r="K73" s="7"/>
      <c r="N73" s="5"/>
    </row>
    <row r="74" spans="3:14">
      <c r="C74" s="61"/>
      <c r="D74" s="67"/>
      <c r="E74" s="10"/>
      <c r="F74" s="67"/>
      <c r="H74" s="3"/>
      <c r="I74" s="69"/>
      <c r="J74" s="117"/>
      <c r="K74" s="7"/>
      <c r="N74" s="5"/>
    </row>
    <row r="75" spans="3:14" s="78" customFormat="1" ht="15">
      <c r="C75" s="114"/>
      <c r="D75" s="59"/>
      <c r="E75" s="115"/>
      <c r="F75" s="59"/>
      <c r="G75" s="116"/>
      <c r="H75" s="119"/>
      <c r="I75" s="62"/>
      <c r="J75" s="114"/>
      <c r="K75" s="7"/>
      <c r="L75" s="59"/>
      <c r="N75" s="79"/>
    </row>
    <row r="76" spans="3:14" s="78" customFormat="1" ht="15">
      <c r="C76" s="114"/>
      <c r="D76" s="59"/>
      <c r="E76" s="115"/>
      <c r="F76" s="59"/>
      <c r="G76" s="116"/>
      <c r="H76" s="119"/>
      <c r="I76" s="62"/>
      <c r="J76" s="114"/>
      <c r="K76" s="7"/>
      <c r="L76" s="59"/>
      <c r="N76" s="79"/>
    </row>
    <row r="77" spans="3:14" s="78" customFormat="1" ht="15">
      <c r="C77" s="76"/>
      <c r="D77" s="45"/>
      <c r="E77" s="115"/>
      <c r="F77" s="59"/>
      <c r="G77" s="77"/>
      <c r="H77" s="119"/>
      <c r="I77" s="62"/>
      <c r="J77" s="114"/>
      <c r="K77" s="7"/>
      <c r="L77" s="59"/>
      <c r="N77" s="79"/>
    </row>
    <row r="78" spans="3:14" s="78" customFormat="1" ht="15">
      <c r="C78" s="76"/>
      <c r="D78" s="44"/>
      <c r="E78" s="115"/>
      <c r="F78" s="59"/>
      <c r="G78" s="77"/>
      <c r="H78" s="119"/>
      <c r="I78" s="62"/>
      <c r="J78" s="114"/>
      <c r="K78" s="7"/>
      <c r="L78" s="59"/>
      <c r="N78" s="79"/>
    </row>
    <row r="79" spans="3:14" s="78" customFormat="1" ht="15">
      <c r="C79" s="76"/>
      <c r="D79" s="44"/>
      <c r="E79" s="115"/>
      <c r="F79" s="59"/>
      <c r="G79" s="77"/>
      <c r="H79" s="119"/>
      <c r="I79" s="62"/>
      <c r="J79" s="114"/>
      <c r="K79" s="7"/>
      <c r="L79" s="59"/>
      <c r="N79" s="79"/>
    </row>
    <row r="80" spans="3:14" s="78" customFormat="1" ht="15">
      <c r="C80" s="76"/>
      <c r="D80" s="79"/>
      <c r="E80" s="115"/>
      <c r="F80" s="59"/>
      <c r="G80" s="77"/>
      <c r="H80" s="119"/>
      <c r="I80" s="62"/>
      <c r="J80" s="114"/>
      <c r="K80" s="7"/>
      <c r="L80" s="59"/>
      <c r="N80" s="79"/>
    </row>
    <row r="81" spans="3:14" s="78" customFormat="1" ht="15">
      <c r="C81" s="76"/>
      <c r="D81" s="44"/>
      <c r="E81" s="115"/>
      <c r="F81" s="59"/>
      <c r="G81" s="77"/>
      <c r="H81" s="119"/>
      <c r="I81" s="62"/>
      <c r="J81" s="114"/>
      <c r="K81" s="7"/>
      <c r="L81" s="59"/>
      <c r="N81" s="79"/>
    </row>
    <row r="82" spans="3:14" s="78" customFormat="1" ht="15">
      <c r="C82" s="76"/>
      <c r="D82" s="44"/>
      <c r="E82" s="115"/>
      <c r="F82" s="59"/>
      <c r="G82" s="77"/>
      <c r="H82" s="119"/>
      <c r="I82" s="62"/>
      <c r="J82" s="114"/>
      <c r="K82" s="7"/>
      <c r="L82" s="59"/>
      <c r="N82" s="79"/>
    </row>
    <row r="83" spans="3:14" s="78" customFormat="1" ht="15">
      <c r="C83" s="76"/>
      <c r="D83" s="66"/>
      <c r="E83" s="115"/>
      <c r="F83" s="45"/>
      <c r="G83" s="77"/>
      <c r="H83" s="119"/>
      <c r="I83" s="62"/>
      <c r="J83" s="114"/>
      <c r="K83" s="7"/>
      <c r="L83" s="59"/>
      <c r="N83" s="79"/>
    </row>
    <row r="84" spans="3:14" s="78" customFormat="1" ht="15">
      <c r="C84" s="76"/>
      <c r="D84" s="118"/>
      <c r="E84" s="115"/>
      <c r="F84" s="45"/>
      <c r="G84" s="77"/>
      <c r="H84" s="119"/>
      <c r="I84" s="62"/>
      <c r="J84" s="114"/>
      <c r="K84" s="7"/>
      <c r="L84" s="59"/>
      <c r="N84" s="79"/>
    </row>
    <row r="85" spans="3:14" s="78" customFormat="1" ht="15">
      <c r="C85" s="76"/>
      <c r="D85" s="45"/>
      <c r="E85" s="115"/>
      <c r="F85" s="45"/>
      <c r="G85" s="77"/>
      <c r="H85" s="119"/>
      <c r="I85" s="62"/>
      <c r="J85" s="114"/>
      <c r="K85" s="7"/>
      <c r="L85" s="59"/>
      <c r="N85" s="79"/>
    </row>
    <row r="86" spans="3:14" s="78" customFormat="1" ht="15">
      <c r="C86" s="76"/>
      <c r="D86" s="45"/>
      <c r="E86" s="117"/>
      <c r="F86" s="45"/>
      <c r="G86" s="77"/>
      <c r="H86" s="119"/>
      <c r="I86" s="62"/>
      <c r="J86" s="114"/>
      <c r="K86" s="7"/>
      <c r="L86" s="59"/>
      <c r="N86" s="79"/>
    </row>
    <row r="87" spans="3:14" s="78" customFormat="1" ht="15">
      <c r="C87" s="80"/>
      <c r="D87" s="45"/>
      <c r="E87" s="117"/>
      <c r="F87" s="45"/>
      <c r="G87" s="77"/>
      <c r="H87" s="119"/>
      <c r="I87" s="62"/>
      <c r="J87" s="114"/>
      <c r="K87" s="7"/>
      <c r="L87" s="59"/>
      <c r="N87" s="79"/>
    </row>
    <row r="88" spans="3:14">
      <c r="D88" s="7"/>
      <c r="E88" s="117"/>
      <c r="H88" s="61"/>
      <c r="I88" s="117"/>
      <c r="J88" s="117"/>
      <c r="K88" s="7"/>
      <c r="N88" s="5"/>
    </row>
    <row r="89" spans="3:14">
      <c r="D89" s="7"/>
      <c r="E89" s="117"/>
      <c r="I89" s="117"/>
      <c r="J89" s="117"/>
      <c r="K89" s="7"/>
      <c r="L89" s="18"/>
      <c r="N89" s="29"/>
    </row>
    <row r="90" spans="3:14">
      <c r="D90" s="7"/>
      <c r="E90" s="117"/>
      <c r="F90" s="7"/>
      <c r="G90" s="7"/>
      <c r="H90" s="7"/>
      <c r="I90" s="117"/>
      <c r="J90" s="117"/>
      <c r="K90" s="7"/>
      <c r="L90" s="8"/>
    </row>
    <row r="91" spans="3:14">
      <c r="D91" s="67"/>
      <c r="E91" s="115"/>
      <c r="F91" s="67"/>
      <c r="H91" s="3"/>
      <c r="I91" s="120"/>
      <c r="J91" s="117"/>
      <c r="K91" s="7"/>
    </row>
    <row r="92" spans="3:14" ht="15">
      <c r="C92" s="76"/>
      <c r="D92" s="44"/>
      <c r="E92" s="115"/>
      <c r="F92" s="59"/>
      <c r="G92" s="77"/>
      <c r="H92" s="68"/>
      <c r="I92" s="62"/>
      <c r="J92" s="114"/>
      <c r="K92" s="7"/>
      <c r="L92" s="59"/>
    </row>
    <row r="93" spans="3:14" ht="15">
      <c r="C93" s="76"/>
      <c r="D93" s="44"/>
      <c r="E93" s="115"/>
      <c r="F93" s="59"/>
      <c r="G93" s="77"/>
      <c r="H93" s="119"/>
      <c r="I93" s="62"/>
      <c r="J93" s="114"/>
      <c r="K93" s="7"/>
      <c r="L93" s="59"/>
    </row>
    <row r="94" spans="3:14" ht="15">
      <c r="C94" s="121"/>
      <c r="D94" s="45"/>
      <c r="E94" s="115"/>
      <c r="F94" s="59"/>
      <c r="G94" s="77"/>
      <c r="H94" s="119"/>
      <c r="I94" s="62"/>
      <c r="J94" s="114"/>
      <c r="K94" s="7"/>
      <c r="L94" s="59"/>
    </row>
    <row r="95" spans="3:14" ht="15">
      <c r="C95" s="76"/>
      <c r="D95" s="44"/>
      <c r="E95" s="115"/>
      <c r="F95" s="59"/>
      <c r="G95" s="77"/>
      <c r="H95" s="119"/>
      <c r="I95" s="62"/>
      <c r="J95" s="114"/>
      <c r="K95" s="7"/>
      <c r="L95" s="59"/>
    </row>
    <row r="96" spans="3:14" ht="15">
      <c r="C96" s="76"/>
      <c r="D96" s="44"/>
      <c r="E96" s="115"/>
      <c r="F96" s="59"/>
      <c r="G96" s="77"/>
      <c r="H96" s="119"/>
      <c r="I96" s="62"/>
      <c r="J96" s="114"/>
      <c r="K96" s="7"/>
      <c r="L96" s="59"/>
    </row>
    <row r="97" spans="3:20" ht="15">
      <c r="C97" s="76"/>
      <c r="D97" s="79"/>
      <c r="E97" s="115"/>
      <c r="F97" s="59"/>
      <c r="G97" s="77"/>
      <c r="H97" s="68"/>
      <c r="I97" s="62"/>
      <c r="J97" s="114"/>
      <c r="K97" s="7"/>
      <c r="L97" s="59"/>
    </row>
    <row r="98" spans="3:20" ht="15">
      <c r="C98" s="76"/>
      <c r="D98" s="44"/>
      <c r="E98" s="115"/>
      <c r="F98" s="59"/>
      <c r="G98" s="77"/>
      <c r="H98" s="68"/>
      <c r="I98" s="62"/>
      <c r="J98" s="114"/>
      <c r="K98" s="7"/>
      <c r="L98" s="59"/>
    </row>
    <row r="99" spans="3:20" ht="15">
      <c r="C99" s="76"/>
      <c r="D99" s="83"/>
      <c r="E99" s="115"/>
      <c r="F99" s="59"/>
      <c r="G99" s="77"/>
      <c r="H99" s="68"/>
      <c r="I99" s="62"/>
      <c r="J99" s="114"/>
      <c r="K99" s="7"/>
      <c r="L99" s="59"/>
    </row>
    <row r="100" spans="3:20" ht="15">
      <c r="C100" s="76"/>
      <c r="D100" s="83"/>
      <c r="E100" s="115"/>
      <c r="F100" s="45"/>
      <c r="G100" s="77"/>
      <c r="H100" s="68"/>
      <c r="I100" s="62"/>
      <c r="J100" s="114"/>
      <c r="K100" s="7"/>
      <c r="L100" s="59"/>
    </row>
    <row r="101" spans="3:20" ht="15">
      <c r="C101" s="76"/>
      <c r="D101" s="118"/>
      <c r="E101" s="115"/>
      <c r="F101" s="45"/>
      <c r="G101" s="77"/>
      <c r="H101" s="68"/>
      <c r="I101" s="62"/>
      <c r="J101" s="114"/>
      <c r="K101" s="7"/>
      <c r="L101" s="59"/>
    </row>
    <row r="102" spans="3:20" ht="15">
      <c r="C102" s="76"/>
      <c r="D102" s="45"/>
      <c r="E102" s="10"/>
      <c r="F102" s="59"/>
      <c r="G102" s="77"/>
      <c r="H102" s="68"/>
      <c r="I102" s="62"/>
      <c r="J102" s="114"/>
      <c r="K102" s="7"/>
      <c r="L102" s="59"/>
    </row>
    <row r="103" spans="3:20" ht="15">
      <c r="C103" s="76"/>
      <c r="D103" s="45"/>
      <c r="E103" s="7"/>
      <c r="F103" s="45"/>
      <c r="G103" s="77"/>
      <c r="H103" s="68"/>
      <c r="I103" s="62"/>
      <c r="J103" s="114"/>
      <c r="K103" s="7"/>
      <c r="L103" s="59"/>
    </row>
    <row r="104" spans="3:20" ht="15">
      <c r="C104" s="80"/>
      <c r="D104" s="45"/>
      <c r="E104" s="7"/>
      <c r="F104" s="45"/>
      <c r="G104" s="77"/>
      <c r="H104" s="68"/>
      <c r="I104" s="62"/>
      <c r="J104" s="114"/>
      <c r="K104" s="117"/>
      <c r="L104" s="59"/>
    </row>
    <row r="105" spans="3:20">
      <c r="D105" s="7"/>
      <c r="E105" s="7"/>
      <c r="I105" s="7"/>
      <c r="J105" s="7"/>
      <c r="K105" s="7"/>
    </row>
    <row r="106" spans="3:20">
      <c r="D106" s="7"/>
      <c r="E106" s="7"/>
      <c r="F106" s="7"/>
      <c r="G106" s="7"/>
      <c r="H106" s="7"/>
      <c r="I106" s="7"/>
      <c r="J106" s="7"/>
      <c r="K106" s="7"/>
    </row>
    <row r="107" spans="3:20">
      <c r="D107" s="7"/>
      <c r="E107" s="7"/>
      <c r="F107" s="7"/>
      <c r="G107" s="7"/>
      <c r="H107" s="7"/>
      <c r="I107" s="7"/>
      <c r="J107" s="7"/>
      <c r="K107" s="7"/>
    </row>
    <row r="108" spans="3:20">
      <c r="D108" s="7"/>
      <c r="E108" s="7"/>
      <c r="F108" s="7"/>
      <c r="G108" s="7"/>
      <c r="H108" s="7"/>
      <c r="I108" s="7"/>
      <c r="J108" s="7"/>
      <c r="K108" s="7"/>
    </row>
    <row r="109" spans="3:20">
      <c r="D109" s="7"/>
      <c r="E109" s="7"/>
      <c r="F109" s="7"/>
      <c r="G109" s="7"/>
      <c r="H109" s="7"/>
      <c r="I109" s="7"/>
      <c r="J109" s="7"/>
      <c r="K109" s="7"/>
    </row>
    <row r="110" spans="3:20">
      <c r="D110" s="7"/>
      <c r="E110" s="7"/>
      <c r="F110" s="7"/>
      <c r="G110" s="7"/>
      <c r="H110" s="7"/>
      <c r="I110" s="7"/>
      <c r="J110" s="7"/>
      <c r="K110" s="7"/>
    </row>
    <row r="111" spans="3:20" ht="15">
      <c r="D111" s="7"/>
      <c r="E111" s="7"/>
      <c r="F111" s="7"/>
      <c r="G111" s="7"/>
      <c r="H111" s="7"/>
      <c r="I111" s="7"/>
      <c r="J111" s="7"/>
      <c r="K111" s="7"/>
      <c r="S111" s="212" t="s">
        <v>7</v>
      </c>
      <c r="T111" s="211" t="s">
        <v>3</v>
      </c>
    </row>
    <row r="112" spans="3:20" ht="15" thickBot="1">
      <c r="D112" s="7"/>
      <c r="E112" s="7"/>
      <c r="F112" s="7"/>
      <c r="G112" s="7"/>
      <c r="H112" s="7"/>
      <c r="I112" s="7"/>
      <c r="J112" s="7"/>
      <c r="K112" s="7"/>
      <c r="S112" s="40"/>
      <c r="T112" s="210"/>
    </row>
    <row r="113" spans="4:20" ht="15.75" thickTop="1">
      <c r="D113" s="7"/>
      <c r="E113" s="7"/>
      <c r="F113" s="7"/>
      <c r="G113" s="7"/>
      <c r="H113" s="7"/>
      <c r="I113" s="7"/>
      <c r="J113" s="7"/>
      <c r="K113" s="7"/>
      <c r="N113" s="196"/>
      <c r="O113" s="61"/>
      <c r="P113" s="197"/>
      <c r="Q113" s="61"/>
      <c r="R113" s="198"/>
      <c r="S113" s="188">
        <v>9088234000</v>
      </c>
      <c r="T113" s="84">
        <v>78403268000</v>
      </c>
    </row>
    <row r="114" spans="4:20" ht="15">
      <c r="D114" s="7"/>
      <c r="E114" s="7"/>
      <c r="F114" s="7"/>
      <c r="G114" s="7"/>
      <c r="H114" s="7"/>
      <c r="I114" s="7"/>
      <c r="N114" s="196"/>
      <c r="O114" s="61"/>
      <c r="P114" s="199"/>
      <c r="Q114" s="61"/>
      <c r="R114" s="183"/>
      <c r="S114" s="59">
        <v>9636265127.6900005</v>
      </c>
      <c r="T114" s="83">
        <v>77774373151.240021</v>
      </c>
    </row>
    <row r="115" spans="4:20" ht="15">
      <c r="D115" s="7"/>
      <c r="E115" s="7"/>
      <c r="F115" s="7"/>
      <c r="G115" s="7"/>
      <c r="H115" s="7"/>
      <c r="I115" s="7"/>
      <c r="N115" s="196"/>
      <c r="O115" s="61"/>
      <c r="P115" s="200"/>
      <c r="Q115" s="61"/>
      <c r="R115" s="198"/>
      <c r="S115" s="189">
        <v>48848996175.840004</v>
      </c>
      <c r="T115" s="85">
        <v>403665740528.96002</v>
      </c>
    </row>
    <row r="116" spans="4:20" ht="15">
      <c r="D116" s="7"/>
      <c r="E116" s="7"/>
      <c r="F116" s="7"/>
      <c r="G116" s="7"/>
      <c r="H116" s="7"/>
      <c r="I116" s="7"/>
      <c r="N116" s="196"/>
      <c r="O116" s="61"/>
      <c r="P116" s="201"/>
      <c r="Q116" s="61"/>
      <c r="R116" s="204"/>
      <c r="S116" s="190">
        <v>17638481374.85994</v>
      </c>
      <c r="T116" s="86">
        <v>221096265449.27209</v>
      </c>
    </row>
    <row r="117" spans="4:20" ht="15">
      <c r="D117" s="7"/>
      <c r="E117" s="7"/>
      <c r="F117" s="7"/>
      <c r="G117" s="7"/>
      <c r="H117" s="7"/>
      <c r="I117" s="7"/>
      <c r="N117" s="196"/>
      <c r="O117" s="61"/>
      <c r="P117" s="197"/>
      <c r="Q117" s="61"/>
      <c r="R117" s="198"/>
      <c r="S117" s="189">
        <v>3457903446.0263901</v>
      </c>
      <c r="T117" s="85">
        <v>31722865470.662399</v>
      </c>
    </row>
    <row r="118" spans="4:20" ht="15">
      <c r="D118" s="7"/>
      <c r="E118" s="7"/>
      <c r="F118" s="7"/>
      <c r="G118" s="7"/>
      <c r="H118" s="7"/>
      <c r="I118" s="7"/>
      <c r="N118" s="196"/>
      <c r="O118" s="61"/>
      <c r="P118" s="197"/>
      <c r="Q118" s="61"/>
      <c r="R118" s="198"/>
      <c r="S118" s="191">
        <v>21631242687.606022</v>
      </c>
      <c r="T118" s="87">
        <v>183006669452.85098</v>
      </c>
    </row>
    <row r="119" spans="4:20" ht="15">
      <c r="D119" s="7"/>
      <c r="E119" s="7"/>
      <c r="F119" s="7"/>
      <c r="G119" s="7"/>
      <c r="H119" s="7"/>
      <c r="I119" s="7"/>
      <c r="N119" s="196"/>
      <c r="O119" s="61"/>
      <c r="P119" s="202"/>
      <c r="Q119" s="61"/>
      <c r="R119" s="203"/>
      <c r="S119" s="135">
        <v>3013729634.7599964</v>
      </c>
      <c r="T119" s="86">
        <v>32045307583.067123</v>
      </c>
    </row>
    <row r="120" spans="4:20" ht="15">
      <c r="D120" s="7"/>
      <c r="E120" s="7"/>
      <c r="F120" s="7"/>
      <c r="G120" s="7"/>
      <c r="H120" s="7"/>
      <c r="I120" s="7"/>
      <c r="N120" s="196"/>
      <c r="O120" s="61"/>
      <c r="P120" s="197"/>
      <c r="Q120" s="61"/>
      <c r="R120" s="198"/>
      <c r="S120" s="192">
        <v>27935994801.471107</v>
      </c>
      <c r="T120" s="84">
        <v>223434844996.11813</v>
      </c>
    </row>
    <row r="121" spans="4:20" ht="15">
      <c r="D121" s="7"/>
      <c r="E121" s="7"/>
      <c r="F121" s="7"/>
      <c r="G121" s="7"/>
      <c r="H121" s="7"/>
      <c r="I121" s="7"/>
      <c r="N121" s="196"/>
      <c r="O121" s="61"/>
      <c r="P121" s="197"/>
      <c r="Q121" s="61"/>
      <c r="R121" s="198"/>
      <c r="S121" s="193">
        <v>9085143429.0000019</v>
      </c>
      <c r="T121" s="84">
        <v>90831411354.999985</v>
      </c>
    </row>
    <row r="122" spans="4:20" ht="15">
      <c r="D122" s="7"/>
      <c r="E122" s="7"/>
      <c r="F122" s="7"/>
      <c r="G122" s="7"/>
      <c r="H122" s="7"/>
      <c r="I122" s="7"/>
      <c r="N122" s="196"/>
      <c r="O122" s="61"/>
      <c r="P122" s="197"/>
      <c r="Q122" s="61"/>
      <c r="R122" s="198"/>
      <c r="S122" s="192">
        <v>9862569110.9840736</v>
      </c>
      <c r="T122" s="84">
        <v>76169739284.526779</v>
      </c>
    </row>
    <row r="123" spans="4:20" ht="15">
      <c r="D123" s="7"/>
      <c r="E123" s="7"/>
      <c r="F123" s="7"/>
      <c r="G123" s="7"/>
      <c r="H123" s="7"/>
      <c r="I123" s="7"/>
      <c r="N123" s="196"/>
      <c r="O123" s="61"/>
      <c r="P123" s="61"/>
      <c r="Q123" s="61"/>
      <c r="R123" s="204"/>
      <c r="S123" s="209">
        <v>5345400433.4235668</v>
      </c>
      <c r="T123" s="88">
        <v>65844729417.931152</v>
      </c>
    </row>
    <row r="124" spans="4:20" ht="15">
      <c r="D124" s="7"/>
      <c r="E124" s="7"/>
      <c r="F124" s="7"/>
      <c r="G124" s="7"/>
      <c r="H124" s="7"/>
      <c r="I124" s="7"/>
      <c r="N124" s="196"/>
      <c r="O124" s="61"/>
      <c r="P124" s="197"/>
      <c r="Q124" s="61"/>
      <c r="R124" s="198"/>
      <c r="S124" s="194">
        <v>1406433225.6133201</v>
      </c>
      <c r="T124" s="81">
        <v>8946408167.8033199</v>
      </c>
    </row>
    <row r="125" spans="4:20" ht="15" thickBot="1">
      <c r="D125" s="7"/>
      <c r="E125" s="7"/>
      <c r="F125" s="7"/>
      <c r="G125" s="7"/>
      <c r="H125" s="7"/>
      <c r="I125" s="7"/>
      <c r="N125" s="61"/>
      <c r="O125" s="61"/>
      <c r="P125" s="61"/>
      <c r="Q125" s="61"/>
      <c r="R125" s="204"/>
      <c r="S125" s="195">
        <v>166950393447.27441</v>
      </c>
      <c r="T125" s="82">
        <v>1492941622857.4319</v>
      </c>
    </row>
    <row r="126" spans="4:20" ht="15" thickTop="1">
      <c r="D126" s="7"/>
      <c r="E126" s="7"/>
      <c r="F126" s="7"/>
      <c r="G126" s="7"/>
      <c r="H126" s="7"/>
      <c r="I126" s="7"/>
      <c r="N126" s="61"/>
      <c r="O126" s="61"/>
      <c r="P126" s="61"/>
      <c r="Q126" s="61"/>
      <c r="R126" s="204"/>
    </row>
    <row r="127" spans="4:20">
      <c r="D127" s="7"/>
      <c r="E127" s="7"/>
      <c r="F127" s="7"/>
      <c r="G127" s="7"/>
      <c r="H127" s="7"/>
      <c r="I127" s="7"/>
      <c r="N127" s="61"/>
      <c r="O127" s="61"/>
      <c r="P127" s="202"/>
      <c r="Q127" s="61"/>
      <c r="R127" s="198"/>
    </row>
    <row r="128" spans="4:20">
      <c r="D128" s="7"/>
      <c r="E128" s="7"/>
      <c r="F128" s="7"/>
      <c r="G128" s="7"/>
      <c r="H128" s="7"/>
      <c r="I128" s="7"/>
      <c r="N128" s="61"/>
      <c r="O128" s="61"/>
      <c r="P128" s="202"/>
      <c r="Q128" s="61"/>
      <c r="R128" s="198"/>
      <c r="S128" s="183"/>
    </row>
    <row r="129" spans="4:19">
      <c r="D129" s="7"/>
      <c r="E129" s="7"/>
      <c r="F129" s="7"/>
      <c r="G129" s="7"/>
      <c r="H129" s="7"/>
      <c r="I129" s="7"/>
      <c r="N129" s="61"/>
      <c r="O129" s="61"/>
      <c r="P129" s="202"/>
      <c r="Q129" s="61"/>
      <c r="R129" s="204"/>
      <c r="S129" s="183"/>
    </row>
    <row r="130" spans="4:19">
      <c r="N130" s="61"/>
      <c r="O130" s="61"/>
      <c r="P130" s="202"/>
      <c r="Q130" s="61"/>
      <c r="R130" s="204"/>
      <c r="S130" s="186"/>
    </row>
    <row r="131" spans="4:19">
      <c r="N131" s="61"/>
      <c r="O131" s="61"/>
      <c r="P131" s="202"/>
      <c r="Q131" s="61"/>
      <c r="R131" s="204"/>
      <c r="S131" s="183"/>
    </row>
    <row r="132" spans="4:19">
      <c r="N132" s="61"/>
      <c r="O132" s="61"/>
      <c r="P132" s="202"/>
      <c r="Q132" s="61"/>
      <c r="R132" s="204"/>
      <c r="S132" s="198"/>
    </row>
    <row r="133" spans="4:19">
      <c r="N133" s="61"/>
      <c r="O133" s="61"/>
      <c r="P133" s="202"/>
      <c r="Q133" s="61"/>
      <c r="R133" s="204"/>
      <c r="S133" s="198"/>
    </row>
    <row r="134" spans="4:19">
      <c r="N134" s="61"/>
      <c r="O134" s="61"/>
      <c r="P134" s="202"/>
      <c r="Q134" s="61"/>
      <c r="R134" s="204"/>
      <c r="S134" s="198"/>
    </row>
    <row r="135" spans="4:19">
      <c r="N135" s="61"/>
      <c r="O135" s="61"/>
      <c r="P135" s="202"/>
      <c r="Q135" s="61"/>
      <c r="R135" s="204"/>
      <c r="S135" s="203"/>
    </row>
    <row r="136" spans="4:19">
      <c r="N136" s="61"/>
      <c r="O136" s="61"/>
      <c r="P136" s="202"/>
      <c r="Q136" s="61"/>
      <c r="R136" s="204"/>
      <c r="S136" s="198"/>
    </row>
    <row r="137" spans="4:19">
      <c r="N137" s="61"/>
      <c r="O137" s="61"/>
      <c r="P137" s="202"/>
      <c r="Q137" s="61"/>
      <c r="R137" s="204"/>
      <c r="S137" s="198"/>
    </row>
    <row r="138" spans="4:19">
      <c r="N138" s="61"/>
      <c r="O138" s="61"/>
      <c r="P138" s="202"/>
      <c r="Q138" s="61"/>
      <c r="R138" s="204"/>
      <c r="S138" s="182"/>
    </row>
    <row r="139" spans="4:19">
      <c r="N139" s="61"/>
      <c r="O139" s="61"/>
      <c r="P139" s="202"/>
      <c r="Q139" s="61"/>
      <c r="R139" s="204"/>
      <c r="S139" s="182"/>
    </row>
    <row r="140" spans="4:19">
      <c r="N140" s="61"/>
      <c r="O140" s="61"/>
      <c r="P140" s="202"/>
      <c r="Q140" s="61"/>
      <c r="R140" s="204"/>
      <c r="S140" s="182"/>
    </row>
    <row r="141" spans="4:19">
      <c r="N141" s="61"/>
      <c r="O141" s="61"/>
      <c r="P141" s="205"/>
      <c r="Q141" s="61"/>
      <c r="R141" s="206"/>
      <c r="S141" s="182"/>
    </row>
    <row r="142" spans="4:19">
      <c r="N142" s="61"/>
      <c r="O142" s="61"/>
      <c r="P142" s="205"/>
      <c r="Q142" s="61"/>
      <c r="R142" s="207"/>
      <c r="S142" s="183"/>
    </row>
    <row r="143" spans="4:19">
      <c r="N143" s="61"/>
      <c r="O143" s="61"/>
      <c r="P143" s="205"/>
      <c r="Q143" s="61"/>
      <c r="R143" s="206"/>
      <c r="S143" s="183"/>
    </row>
    <row r="144" spans="4:19">
      <c r="N144" s="61"/>
      <c r="O144" s="61"/>
      <c r="P144" s="208"/>
      <c r="Q144" s="61"/>
      <c r="R144" s="204"/>
      <c r="S144" s="182"/>
    </row>
    <row r="145" spans="14:19">
      <c r="N145" s="61"/>
      <c r="O145" s="61"/>
      <c r="P145" s="200"/>
      <c r="Q145" s="61"/>
      <c r="R145" s="61"/>
      <c r="S145" s="182"/>
    </row>
    <row r="146" spans="14:19">
      <c r="N146" s="61"/>
      <c r="O146" s="61"/>
      <c r="P146" s="200"/>
      <c r="Q146" s="61"/>
      <c r="R146" s="61"/>
      <c r="S146" s="182"/>
    </row>
    <row r="147" spans="14:19">
      <c r="N147" s="61"/>
      <c r="O147" s="61"/>
      <c r="P147" s="200"/>
      <c r="Q147" s="61"/>
      <c r="R147" s="61"/>
      <c r="S147" s="182"/>
    </row>
    <row r="148" spans="14:19">
      <c r="S148" s="182"/>
    </row>
    <row r="149" spans="14:19">
      <c r="S149" s="182"/>
    </row>
    <row r="150" spans="14:19">
      <c r="S150" s="182"/>
    </row>
    <row r="151" spans="14:19">
      <c r="S151" s="182"/>
    </row>
    <row r="152" spans="14:19">
      <c r="R152" s="182"/>
      <c r="S152" s="182"/>
    </row>
    <row r="153" spans="14:19">
      <c r="R153" s="182"/>
      <c r="S153" s="182"/>
    </row>
    <row r="154" spans="14:19">
      <c r="R154" s="182"/>
      <c r="S154" s="182"/>
    </row>
    <row r="155" spans="14:19">
      <c r="S155" s="182"/>
    </row>
    <row r="156" spans="14:19">
      <c r="S156" s="184"/>
    </row>
    <row r="157" spans="14:19">
      <c r="S157" s="185"/>
    </row>
    <row r="158" spans="14:19">
      <c r="S158" s="184"/>
    </row>
    <row r="159" spans="14:19">
      <c r="S159" s="182"/>
    </row>
    <row r="160" spans="14:19">
      <c r="S160" s="186"/>
    </row>
    <row r="161" spans="19:19">
      <c r="S161" s="183"/>
    </row>
    <row r="162" spans="19:19">
      <c r="S162" s="183"/>
    </row>
    <row r="163" spans="19:19">
      <c r="S163" s="183"/>
    </row>
    <row r="164" spans="19:19">
      <c r="S164" s="187"/>
    </row>
    <row r="165" spans="19:19">
      <c r="S165" s="183"/>
    </row>
    <row r="166" spans="19:19">
      <c r="S166" s="183"/>
    </row>
    <row r="167" spans="19:19">
      <c r="S167" s="182"/>
    </row>
    <row r="168" spans="19:19">
      <c r="S168" s="182"/>
    </row>
    <row r="169" spans="19:19">
      <c r="S169" s="182"/>
    </row>
    <row r="170" spans="19:19">
      <c r="S170" s="183"/>
    </row>
  </sheetData>
  <mergeCells count="17">
    <mergeCell ref="P12:Q12"/>
    <mergeCell ref="D5:Q6"/>
    <mergeCell ref="D8:Q8"/>
    <mergeCell ref="B10:Q10"/>
    <mergeCell ref="D11:K11"/>
    <mergeCell ref="L11:Q11"/>
    <mergeCell ref="D30:G30"/>
    <mergeCell ref="D29:I29"/>
    <mergeCell ref="N12:O12"/>
    <mergeCell ref="J29:M29"/>
    <mergeCell ref="J30:K30"/>
    <mergeCell ref="L30:M30"/>
    <mergeCell ref="L12:M12"/>
    <mergeCell ref="D12:E12"/>
    <mergeCell ref="F12:G12"/>
    <mergeCell ref="H12:I12"/>
    <mergeCell ref="J12:K12"/>
  </mergeCells>
  <phoneticPr fontId="19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L4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SpiroB</cp:lastModifiedBy>
  <cp:lastPrinted>2018-07-19T15:16:57Z</cp:lastPrinted>
  <dcterms:created xsi:type="dcterms:W3CDTF">2009-11-09T09:32:23Z</dcterms:created>
  <dcterms:modified xsi:type="dcterms:W3CDTF">2020-08-10T08:54:04Z</dcterms:modified>
</cp:coreProperties>
</file>