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Lenovo\Dropbox\PC\Desktop\F1 - Quarterly\2022\T1\"/>
    </mc:Choice>
  </mc:AlternateContent>
  <xr:revisionPtr revIDLastSave="0" documentId="8_{2B12B943-1787-4CBF-8FD3-9667E85138F6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IFRS!$A$1:$Q$60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" i="4" l="1"/>
  <c r="H44" i="4"/>
  <c r="H26" i="4"/>
  <c r="I21" i="4" s="1"/>
  <c r="F26" i="4"/>
  <c r="G21" i="4" s="1"/>
  <c r="O25" i="4"/>
  <c r="M25" i="4"/>
  <c r="E25" i="4"/>
  <c r="H41" i="4"/>
  <c r="I41" i="4"/>
  <c r="I43" i="4" l="1"/>
  <c r="H43" i="4"/>
  <c r="I42" i="4"/>
  <c r="H42" i="4"/>
  <c r="I34" i="4"/>
  <c r="H34" i="4"/>
  <c r="I36" i="4"/>
  <c r="H36" i="4"/>
  <c r="I39" i="4"/>
  <c r="H39" i="4"/>
  <c r="I32" i="4"/>
  <c r="H32" i="4"/>
  <c r="F32" i="4"/>
  <c r="H33" i="4" l="1"/>
  <c r="I33" i="4"/>
  <c r="H35" i="4" l="1"/>
  <c r="H37" i="4"/>
  <c r="H38" i="4"/>
  <c r="H40" i="4"/>
  <c r="I35" i="4"/>
  <c r="I37" i="4"/>
  <c r="I38" i="4"/>
  <c r="I40" i="4"/>
  <c r="T146" i="4"/>
  <c r="S146" i="4"/>
  <c r="P26" i="4" l="1"/>
  <c r="N26" i="4"/>
  <c r="L26" i="4"/>
  <c r="J26" i="4"/>
  <c r="K23" i="4" s="1"/>
  <c r="G25" i="4"/>
  <c r="D26" i="4"/>
  <c r="D44" i="4"/>
  <c r="E43" i="4" l="1"/>
  <c r="E41" i="4"/>
  <c r="E23" i="4"/>
  <c r="G23" i="4"/>
  <c r="I23" i="4"/>
  <c r="M23" i="4"/>
  <c r="O23" i="4"/>
  <c r="Q25" i="4"/>
  <c r="Q23" i="4"/>
  <c r="K16" i="4"/>
  <c r="I16" i="4"/>
  <c r="I24" i="4"/>
  <c r="Q16" i="4"/>
  <c r="Q24" i="4"/>
  <c r="O16" i="4"/>
  <c r="O24" i="4"/>
  <c r="M16" i="4"/>
  <c r="M24" i="4"/>
  <c r="G16" i="4"/>
  <c r="G24" i="4"/>
  <c r="E16" i="4"/>
  <c r="E24" i="4"/>
  <c r="E34" i="4"/>
  <c r="E42" i="4"/>
  <c r="E39" i="4"/>
  <c r="E36" i="4"/>
  <c r="M21" i="4"/>
  <c r="M18" i="4"/>
  <c r="K21" i="4"/>
  <c r="K18" i="4"/>
  <c r="I18" i="4"/>
  <c r="G18" i="4"/>
  <c r="E21" i="4"/>
  <c r="E18" i="4"/>
  <c r="Q21" i="4"/>
  <c r="Q18" i="4"/>
  <c r="O21" i="4"/>
  <c r="O18" i="4"/>
  <c r="Q14" i="4"/>
  <c r="O14" i="4"/>
  <c r="O15" i="4"/>
  <c r="M14" i="4"/>
  <c r="M15" i="4"/>
  <c r="K15" i="4"/>
  <c r="K14" i="4"/>
  <c r="I14" i="4"/>
  <c r="I15" i="4"/>
  <c r="E33" i="4"/>
  <c r="E32" i="4"/>
  <c r="G14" i="4"/>
  <c r="G15" i="4"/>
  <c r="E14" i="4"/>
  <c r="E15" i="4"/>
  <c r="E40" i="4"/>
  <c r="E38" i="4"/>
  <c r="E35" i="4"/>
  <c r="E37" i="4"/>
  <c r="I17" i="4"/>
  <c r="I22" i="4"/>
  <c r="I19" i="4"/>
  <c r="I20" i="4"/>
  <c r="Q17" i="4"/>
  <c r="Q22" i="4"/>
  <c r="Q15" i="4"/>
  <c r="Q19" i="4"/>
  <c r="Q20" i="4"/>
  <c r="K17" i="4"/>
  <c r="K22" i="4"/>
  <c r="K24" i="4"/>
  <c r="K19" i="4"/>
  <c r="K20" i="4"/>
  <c r="E17" i="4"/>
  <c r="E20" i="4"/>
  <c r="E22" i="4"/>
  <c r="E19" i="4"/>
  <c r="M22" i="4"/>
  <c r="M19" i="4"/>
  <c r="M20" i="4"/>
  <c r="M17" i="4"/>
  <c r="G22" i="4"/>
  <c r="G19" i="4"/>
  <c r="G20" i="4"/>
  <c r="G17" i="4"/>
  <c r="O20" i="4"/>
  <c r="O17" i="4"/>
  <c r="O22" i="4"/>
  <c r="O19" i="4"/>
  <c r="E26" i="4" l="1"/>
  <c r="L44" i="4" l="1"/>
  <c r="M41" i="4" s="1"/>
  <c r="J44" i="4"/>
  <c r="F44" i="4"/>
  <c r="B38" i="4"/>
  <c r="B39" i="4" s="1"/>
  <c r="B40" i="4" s="1"/>
  <c r="B41" i="4" s="1"/>
  <c r="B42" i="4" s="1"/>
  <c r="B43" i="4" s="1"/>
  <c r="B33" i="4"/>
  <c r="B34" i="4" s="1"/>
  <c r="B35" i="4" s="1"/>
  <c r="B36" i="4" s="1"/>
  <c r="B20" i="4"/>
  <c r="B21" i="4" s="1"/>
  <c r="B22" i="4" s="1"/>
  <c r="B23" i="4" s="1"/>
  <c r="B24" i="4" s="1"/>
  <c r="B25" i="4" s="1"/>
  <c r="B15" i="4"/>
  <c r="B16" i="4" s="1"/>
  <c r="B17" i="4" s="1"/>
  <c r="B18" i="4" s="1"/>
  <c r="G43" i="4" l="1"/>
  <c r="G41" i="4"/>
  <c r="K43" i="4"/>
  <c r="K41" i="4"/>
  <c r="M42" i="4"/>
  <c r="M43" i="4"/>
  <c r="G34" i="4"/>
  <c r="G42" i="4"/>
  <c r="K34" i="4"/>
  <c r="K42" i="4"/>
  <c r="M36" i="4"/>
  <c r="M34" i="4"/>
  <c r="K37" i="4"/>
  <c r="K36" i="4"/>
  <c r="G39" i="4"/>
  <c r="G36" i="4"/>
  <c r="M33" i="4"/>
  <c r="M39" i="4"/>
  <c r="K33" i="4"/>
  <c r="K39" i="4"/>
  <c r="G33" i="4"/>
  <c r="G32" i="4"/>
  <c r="M32" i="4"/>
  <c r="M37" i="4"/>
  <c r="M38" i="4"/>
  <c r="M35" i="4"/>
  <c r="M40" i="4"/>
  <c r="G37" i="4"/>
  <c r="G35" i="4"/>
  <c r="G40" i="4"/>
  <c r="G38" i="4"/>
  <c r="K32" i="4"/>
  <c r="K38" i="4"/>
  <c r="K35" i="4"/>
  <c r="K40" i="4"/>
  <c r="M44" i="4" l="1"/>
  <c r="Q26" i="4"/>
  <c r="M26" i="4"/>
  <c r="K26" i="4"/>
  <c r="E44" i="4"/>
  <c r="I26" i="4"/>
  <c r="G26" i="4"/>
  <c r="O26" i="4"/>
  <c r="K44" i="4"/>
</calcChain>
</file>

<file path=xl/sharedStrings.xml><?xml version="1.0" encoding="utf-8"?>
<sst xmlns="http://schemas.openxmlformats.org/spreadsheetml/2006/main" count="95" uniqueCount="51">
  <si>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</si>
  <si>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</si>
  <si>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</si>
  <si>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</si>
  <si>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</si>
  <si>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</si>
  <si>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</si>
  <si>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</si>
  <si>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</si>
  <si>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</si>
  <si>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</si>
  <si>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</si>
  <si>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</si>
  <si>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</si>
  <si>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Union Bank</t>
  </si>
  <si>
    <t>United Bank of Albania</t>
  </si>
  <si>
    <t>TOTAL</t>
  </si>
  <si>
    <t>PROFIT &amp; PERFORMANCE</t>
  </si>
  <si>
    <t>MISCELLANEOUS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</si>
  <si>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</si>
  <si>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</si>
  <si>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</si>
  <si>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</si>
  <si>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</si>
  <si>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</si>
  <si>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</si>
  <si>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Alpha Bank Albania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</si>
  <si>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</si>
  <si>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</si>
  <si>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</si>
  <si>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</si>
  <si>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</si>
  <si>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</si>
  <si>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</si>
  <si>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</si>
  <si>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</si>
  <si>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</si>
  <si>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</si>
  <si>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</si>
  <si>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r>
      <t xml:space="preserve">BANKS </t>
    </r>
    <r>
      <rPr>
        <b/>
        <sz val="13"/>
        <color rgb="FFC00000"/>
        <rFont val="Tahoma"/>
        <family val="2"/>
      </rPr>
      <t>*</t>
    </r>
  </si>
  <si>
    <r>
      <t xml:space="preserve">in % </t>
    </r>
    <r>
      <rPr>
        <sz val="11"/>
        <color rgb="FFC00000"/>
        <rFont val="Tahoma"/>
        <family val="2"/>
      </rPr>
      <t>**</t>
    </r>
  </si>
  <si>
    <r>
      <rPr>
        <sz val="11"/>
        <color rgb="FFC00000"/>
        <rFont val="Tahoma"/>
        <family val="2"/>
      </rPr>
      <t>**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</si>
  <si>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</si>
  <si>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*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</si>
  <si>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</si>
  <si>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</si>
  <si>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</si>
  <si>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t>***</t>
  </si>
  <si>
    <t>Union Bank ***</t>
  </si>
  <si>
    <t xml:space="preserve">United Bank of Albania </t>
  </si>
  <si>
    <t>Figures as per local standards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</si>
</sst>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  <numFmt numFmtId="186" formatCode="_-* #,##0.00\ _Δ_ρ_χ_-;\-* #,##0.00\ _Δ_ρ_χ_-;_-* &quot;-&quot;??\ _Δ_ρ_χ_-;_-@_-"/>
    <numFmt numFmtId="187" formatCode="0.00000000000E+00"/>
    <numFmt numFmtId="188" formatCode="0.000000000000E+00"/>
  </numFmts>
  <fonts count="62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b/>
      <sz val="13"/>
      <color rgb="FFC00000"/>
      <name val="Tahoma"/>
      <family val="2"/>
    </font>
    <font>
      <sz val="11"/>
      <color rgb="FFC00000"/>
      <name val="Tahoma"/>
      <family val="2"/>
    </font>
    <font>
      <b/>
      <sz val="11"/>
      <color rgb="FFC0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double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7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35" fillId="0" borderId="0"/>
    <xf numFmtId="9" fontId="32" fillId="0" borderId="0" applyFont="0" applyFill="0" applyBorder="0" applyAlignment="0" applyProtection="0"/>
    <xf numFmtId="167" fontId="21" fillId="0" borderId="0" applyFill="0" applyBorder="0" applyAlignment="0" applyProtection="0"/>
    <xf numFmtId="9" fontId="21" fillId="0" borderId="0" applyFill="0" applyBorder="0" applyAlignment="0" applyProtection="0"/>
    <xf numFmtId="166" fontId="32" fillId="0" borderId="0" applyFont="0" applyFill="0" applyBorder="0" applyAlignment="0" applyProtection="0"/>
    <xf numFmtId="0" fontId="21" fillId="0" borderId="0"/>
    <xf numFmtId="0" fontId="3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78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0" fontId="47" fillId="0" borderId="0" applyFont="0" applyFill="0" applyBorder="0" applyAlignment="0" applyProtection="0"/>
    <xf numFmtId="40" fontId="48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51" fillId="0" borderId="60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3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83" fontId="3" fillId="0" borderId="0"/>
    <xf numFmtId="183" fontId="3" fillId="0" borderId="0"/>
    <xf numFmtId="0" fontId="45" fillId="0" borderId="0"/>
    <xf numFmtId="0" fontId="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0" fontId="32" fillId="0" borderId="0"/>
    <xf numFmtId="0" fontId="44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173" fontId="52" fillId="0" borderId="0"/>
    <xf numFmtId="0" fontId="3" fillId="0" borderId="0"/>
    <xf numFmtId="0" fontId="3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4" fillId="0" borderId="0"/>
    <xf numFmtId="0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43" fontId="32" fillId="0" borderId="0"/>
    <xf numFmtId="43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5" fillId="0" borderId="0"/>
    <xf numFmtId="0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5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5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6" fillId="26" borderId="0">
      <alignment horizontal="right"/>
    </xf>
    <xf numFmtId="184" fontId="48" fillId="0" borderId="0" applyFont="0" applyFill="0" applyBorder="0" applyAlignment="0" applyProtection="0"/>
    <xf numFmtId="185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7" fillId="0" borderId="0" applyFont="0" applyFill="0" applyBorder="0" applyAlignment="0" applyProtection="0"/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0" fontId="55" fillId="0" borderId="0"/>
    <xf numFmtId="0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9" fillId="0" borderId="0"/>
    <xf numFmtId="166" fontId="3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8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0" fillId="0" borderId="0"/>
    <xf numFmtId="0" fontId="1" fillId="0" borderId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</cellStyleXfs>
  <cellXfs count="220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9" fontId="22" fillId="0" borderId="0" xfId="28" applyNumberFormat="1" applyFont="1"/>
    <xf numFmtId="169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9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8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167" fontId="27" fillId="0" borderId="0" xfId="0" applyNumberFormat="1" applyFont="1" applyAlignment="1">
      <alignment horizontal="center"/>
    </xf>
    <xf numFmtId="0" fontId="27" fillId="0" borderId="11" xfId="0" applyFont="1" applyBorder="1" applyAlignment="1">
      <alignment horizontal="center"/>
    </xf>
    <xf numFmtId="169" fontId="28" fillId="0" borderId="0" xfId="0" applyNumberFormat="1" applyFont="1"/>
    <xf numFmtId="167" fontId="27" fillId="0" borderId="0" xfId="28" applyFont="1" applyAlignment="1">
      <alignment horizontal="center"/>
    </xf>
    <xf numFmtId="169" fontId="27" fillId="0" borderId="0" xfId="0" applyNumberFormat="1" applyFont="1" applyAlignment="1">
      <alignment horizontal="center"/>
    </xf>
    <xf numFmtId="169" fontId="29" fillId="0" borderId="0" xfId="28" applyNumberFormat="1" applyFont="1"/>
    <xf numFmtId="169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9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9" fontId="28" fillId="0" borderId="0" xfId="0" applyNumberFormat="1" applyFont="1" applyAlignment="1">
      <alignment horizontal="center"/>
    </xf>
    <xf numFmtId="43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9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2" fillId="0" borderId="0" xfId="41" applyNumberFormat="1" applyFont="1"/>
    <xf numFmtId="10" fontId="27" fillId="0" borderId="0" xfId="0" applyNumberFormat="1" applyFont="1"/>
    <xf numFmtId="9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9" fontId="27" fillId="0" borderId="43" xfId="28" applyNumberFormat="1" applyFont="1" applyBorder="1" applyAlignment="1">
      <alignment vertical="center"/>
    </xf>
    <xf numFmtId="169" fontId="27" fillId="0" borderId="0" xfId="28" applyNumberFormat="1" applyFont="1" applyAlignment="1">
      <alignment vertical="center"/>
    </xf>
    <xf numFmtId="170" fontId="27" fillId="0" borderId="0" xfId="41" applyNumberFormat="1" applyFont="1" applyAlignment="1">
      <alignment horizontal="center" vertical="center"/>
    </xf>
    <xf numFmtId="0" fontId="34" fillId="0" borderId="0" xfId="0" applyFont="1"/>
    <xf numFmtId="0" fontId="23" fillId="0" borderId="39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10" fontId="27" fillId="0" borderId="0" xfId="47" applyNumberFormat="1" applyFont="1" applyBorder="1"/>
    <xf numFmtId="0" fontId="27" fillId="0" borderId="41" xfId="0" applyFont="1" applyBorder="1"/>
    <xf numFmtId="0" fontId="27" fillId="0" borderId="53" xfId="0" applyFont="1" applyBorder="1"/>
    <xf numFmtId="171" fontId="27" fillId="0" borderId="0" xfId="45" applyNumberFormat="1" applyFont="1" applyBorder="1"/>
    <xf numFmtId="172" fontId="27" fillId="0" borderId="0" xfId="45" applyNumberFormat="1" applyFont="1" applyBorder="1"/>
    <xf numFmtId="169" fontId="27" fillId="0" borderId="0" xfId="28" applyNumberFormat="1" applyFont="1" applyBorder="1" applyAlignment="1">
      <alignment vertical="center"/>
    </xf>
    <xf numFmtId="0" fontId="27" fillId="0" borderId="0" xfId="0" applyFont="1" applyBorder="1"/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9" fontId="27" fillId="0" borderId="44" xfId="28" applyNumberFormat="1" applyFont="1" applyBorder="1" applyAlignment="1">
      <alignment vertical="center"/>
    </xf>
    <xf numFmtId="168" fontId="28" fillId="0" borderId="0" xfId="28" applyNumberFormat="1" applyFont="1"/>
    <xf numFmtId="10" fontId="36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7" fillId="24" borderId="0" xfId="0" applyFont="1" applyFill="1"/>
    <xf numFmtId="10" fontId="37" fillId="24" borderId="0" xfId="41" applyNumberFormat="1" applyFont="1" applyFill="1" applyAlignment="1">
      <alignment horizontal="center"/>
    </xf>
    <xf numFmtId="168" fontId="37" fillId="24" borderId="0" xfId="28" applyNumberFormat="1" applyFont="1" applyFill="1"/>
    <xf numFmtId="0" fontId="37" fillId="24" borderId="0" xfId="0" applyFont="1" applyFill="1" applyAlignment="1">
      <alignment horizont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23" fillId="0" borderId="10" xfId="0" applyFont="1" applyBorder="1" applyAlignment="1">
      <alignment horizontal="left" vertical="center"/>
    </xf>
    <xf numFmtId="168" fontId="27" fillId="0" borderId="0" xfId="28" applyNumberFormat="1" applyFont="1" applyAlignment="1"/>
    <xf numFmtId="0" fontId="27" fillId="0" borderId="0" xfId="0" applyFont="1" applyAlignment="1"/>
    <xf numFmtId="169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169" fontId="27" fillId="0" borderId="0" xfId="28" applyNumberFormat="1" applyFont="1"/>
    <xf numFmtId="169" fontId="27" fillId="0" borderId="43" xfId="28" applyNumberFormat="1" applyFont="1" applyBorder="1" applyAlignment="1">
      <alignment vertical="center"/>
    </xf>
    <xf numFmtId="171" fontId="27" fillId="0" borderId="0" xfId="45" applyNumberFormat="1" applyFont="1" applyBorder="1"/>
    <xf numFmtId="171" fontId="27" fillId="0" borderId="0" xfId="45" applyNumberFormat="1" applyFont="1" applyFill="1" applyBorder="1"/>
    <xf numFmtId="171" fontId="27" fillId="0" borderId="0" xfId="45" applyNumberFormat="1" applyFont="1" applyBorder="1" applyAlignment="1">
      <alignment vertical="center"/>
    </xf>
    <xf numFmtId="0" fontId="37" fillId="0" borderId="0" xfId="0" applyFont="1" applyAlignment="1">
      <alignment horizontal="center"/>
    </xf>
    <xf numFmtId="170" fontId="41" fillId="0" borderId="16" xfId="41" applyNumberFormat="1" applyFont="1" applyBorder="1" applyAlignment="1">
      <alignment horizontal="center" vertical="center"/>
    </xf>
    <xf numFmtId="169" fontId="42" fillId="0" borderId="17" xfId="0" applyNumberFormat="1" applyFont="1" applyBorder="1" applyAlignment="1">
      <alignment horizontal="center" vertical="center"/>
    </xf>
    <xf numFmtId="170" fontId="41" fillId="0" borderId="45" xfId="41" applyNumberFormat="1" applyFont="1" applyBorder="1" applyAlignment="1">
      <alignment horizontal="center" vertical="center"/>
    </xf>
    <xf numFmtId="9" fontId="42" fillId="0" borderId="17" xfId="0" applyNumberFormat="1" applyFont="1" applyBorder="1" applyAlignment="1">
      <alignment horizontal="center" vertical="center"/>
    </xf>
    <xf numFmtId="3" fontId="42" fillId="0" borderId="28" xfId="28" applyNumberFormat="1" applyFont="1" applyBorder="1" applyAlignment="1">
      <alignment horizontal="center" vertical="center"/>
    </xf>
    <xf numFmtId="9" fontId="41" fillId="0" borderId="39" xfId="41" applyFont="1" applyBorder="1" applyAlignment="1">
      <alignment horizontal="center" vertical="center"/>
    </xf>
    <xf numFmtId="1" fontId="42" fillId="0" borderId="49" xfId="41" applyNumberFormat="1" applyFont="1" applyBorder="1" applyAlignment="1">
      <alignment horizontal="center" vertical="center"/>
    </xf>
    <xf numFmtId="9" fontId="41" fillId="0" borderId="50" xfId="41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horizontal="center" vertical="center"/>
    </xf>
    <xf numFmtId="10" fontId="27" fillId="0" borderId="43" xfId="41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8" fontId="27" fillId="0" borderId="0" xfId="28" applyNumberFormat="1" applyFont="1" applyBorder="1" applyAlignment="1"/>
    <xf numFmtId="0" fontId="27" fillId="0" borderId="0" xfId="0" applyFont="1" applyBorder="1" applyAlignment="1">
      <alignment horizontal="center"/>
    </xf>
    <xf numFmtId="169" fontId="27" fillId="0" borderId="41" xfId="28" applyNumberFormat="1" applyFont="1" applyBorder="1" applyAlignment="1">
      <alignment vertical="center"/>
    </xf>
    <xf numFmtId="10" fontId="36" fillId="0" borderId="0" xfId="41" applyNumberFormat="1" applyFont="1" applyBorder="1" applyAlignment="1">
      <alignment horizontal="center"/>
    </xf>
    <xf numFmtId="0" fontId="28" fillId="0" borderId="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/>
    </xf>
    <xf numFmtId="0" fontId="27" fillId="0" borderId="63" xfId="0" applyFont="1" applyBorder="1" applyAlignment="1">
      <alignment horizontal="center" vertical="center"/>
    </xf>
    <xf numFmtId="170" fontId="41" fillId="0" borderId="57" xfId="41" applyNumberFormat="1" applyFont="1" applyFill="1" applyBorder="1" applyAlignment="1">
      <alignment horizontal="center" vertical="center"/>
    </xf>
    <xf numFmtId="170" fontId="41" fillId="0" borderId="64" xfId="41" applyNumberFormat="1" applyFont="1" applyBorder="1" applyAlignment="1">
      <alignment horizontal="center" vertical="center"/>
    </xf>
    <xf numFmtId="10" fontId="27" fillId="0" borderId="0" xfId="0" applyNumberFormat="1" applyFont="1" applyBorder="1"/>
    <xf numFmtId="0" fontId="25" fillId="0" borderId="0" xfId="0" applyFont="1" applyBorder="1" applyAlignment="1"/>
    <xf numFmtId="171" fontId="27" fillId="0" borderId="0" xfId="0" applyNumberFormat="1" applyFont="1"/>
    <xf numFmtId="0" fontId="27" fillId="0" borderId="66" xfId="0" applyFont="1" applyBorder="1" applyAlignment="1">
      <alignment horizontal="center" vertical="center"/>
    </xf>
    <xf numFmtId="0" fontId="27" fillId="0" borderId="37" xfId="0" applyFont="1" applyFill="1" applyBorder="1"/>
    <xf numFmtId="0" fontId="23" fillId="0" borderId="10" xfId="0" applyFont="1" applyFill="1" applyBorder="1" applyAlignment="1">
      <alignment horizontal="left" vertical="center" wrapText="1" indent="1"/>
    </xf>
    <xf numFmtId="0" fontId="27" fillId="0" borderId="0" xfId="0" applyFont="1" applyFill="1"/>
    <xf numFmtId="0" fontId="27" fillId="0" borderId="0" xfId="0" applyFont="1" applyFill="1" applyAlignment="1">
      <alignment horizontal="center"/>
    </xf>
    <xf numFmtId="15" fontId="27" fillId="0" borderId="37" xfId="0" applyNumberFormat="1" applyFont="1" applyFill="1" applyBorder="1" applyAlignment="1">
      <alignment horizontal="right"/>
    </xf>
    <xf numFmtId="10" fontId="27" fillId="0" borderId="0" xfId="41" applyNumberFormat="1" applyFont="1" applyFill="1" applyAlignment="1">
      <alignment horizontal="center" vertical="center"/>
    </xf>
    <xf numFmtId="0" fontId="27" fillId="0" borderId="0" xfId="0" applyFont="1" applyFill="1" applyBorder="1"/>
    <xf numFmtId="10" fontId="27" fillId="0" borderId="0" xfId="0" applyNumberFormat="1" applyFont="1" applyFill="1" applyBorder="1"/>
    <xf numFmtId="10" fontId="41" fillId="0" borderId="0" xfId="41" applyNumberFormat="1" applyFont="1" applyFill="1" applyAlignment="1">
      <alignment horizontal="center" vertical="center"/>
    </xf>
    <xf numFmtId="171" fontId="41" fillId="0" borderId="58" xfId="50" applyNumberFormat="1" applyFont="1" applyFill="1" applyBorder="1" applyAlignment="1">
      <alignment vertical="center"/>
    </xf>
    <xf numFmtId="0" fontId="28" fillId="0" borderId="37" xfId="0" applyFont="1" applyFill="1" applyBorder="1" applyAlignment="1">
      <alignment horizontal="right"/>
    </xf>
    <xf numFmtId="0" fontId="23" fillId="0" borderId="18" xfId="0" applyFont="1" applyFill="1" applyBorder="1" applyAlignment="1">
      <alignment horizontal="left" vertical="center" wrapText="1" indent="1"/>
    </xf>
    <xf numFmtId="10" fontId="22" fillId="0" borderId="0" xfId="41" applyNumberFormat="1" applyFont="1" applyFill="1"/>
    <xf numFmtId="10" fontId="27" fillId="0" borderId="0" xfId="0" applyNumberFormat="1" applyFont="1" applyFill="1"/>
    <xf numFmtId="0" fontId="27" fillId="0" borderId="10" xfId="0" applyFont="1" applyFill="1" applyBorder="1" applyAlignment="1">
      <alignment horizontal="left" vertical="center" wrapText="1" indent="1"/>
    </xf>
    <xf numFmtId="10" fontId="42" fillId="0" borderId="0" xfId="41" applyNumberFormat="1" applyFont="1" applyBorder="1" applyAlignment="1">
      <alignment horizontal="center" vertical="center"/>
    </xf>
    <xf numFmtId="15" fontId="28" fillId="0" borderId="37" xfId="0" applyNumberFormat="1" applyFont="1" applyFill="1" applyBorder="1" applyAlignment="1">
      <alignment horizontal="right"/>
    </xf>
    <xf numFmtId="169" fontId="33" fillId="0" borderId="61" xfId="0" applyNumberFormat="1" applyFont="1" applyBorder="1" applyAlignment="1">
      <alignment horizontal="right" vertical="center"/>
    </xf>
    <xf numFmtId="169" fontId="27" fillId="0" borderId="42" xfId="0" applyNumberFormat="1" applyFont="1" applyBorder="1"/>
    <xf numFmtId="169" fontId="27" fillId="0" borderId="42" xfId="0" applyNumberFormat="1" applyFont="1" applyBorder="1" applyAlignment="1">
      <alignment horizontal="right" vertical="center"/>
    </xf>
    <xf numFmtId="169" fontId="27" fillId="0" borderId="0" xfId="28" applyNumberFormat="1" applyFont="1" applyFill="1"/>
    <xf numFmtId="0" fontId="27" fillId="0" borderId="0" xfId="0" applyFont="1" applyAlignment="1">
      <alignment horizontal="right"/>
    </xf>
    <xf numFmtId="0" fontId="27" fillId="0" borderId="49" xfId="0" applyFont="1" applyBorder="1" applyAlignment="1">
      <alignment horizontal="right"/>
    </xf>
    <xf numFmtId="0" fontId="27" fillId="0" borderId="42" xfId="0" applyFont="1" applyBorder="1" applyAlignment="1">
      <alignment horizontal="right"/>
    </xf>
    <xf numFmtId="169" fontId="27" fillId="0" borderId="0" xfId="28" applyNumberFormat="1" applyFont="1" applyFill="1" applyBorder="1" applyAlignment="1">
      <alignment vertical="center"/>
    </xf>
    <xf numFmtId="169" fontId="27" fillId="0" borderId="0" xfId="28" applyNumberFormat="1" applyFont="1" applyBorder="1"/>
    <xf numFmtId="169" fontId="28" fillId="0" borderId="0" xfId="0" applyNumberFormat="1" applyFont="1" applyBorder="1" applyAlignment="1">
      <alignment horizontal="center" vertical="center"/>
    </xf>
    <xf numFmtId="169" fontId="33" fillId="0" borderId="0" xfId="0" applyNumberFormat="1" applyFont="1" applyBorder="1"/>
    <xf numFmtId="171" fontId="41" fillId="0" borderId="0" xfId="10935" applyNumberFormat="1" applyFont="1"/>
    <xf numFmtId="170" fontId="41" fillId="0" borderId="43" xfId="41" applyNumberFormat="1" applyFont="1" applyBorder="1" applyAlignment="1">
      <alignment horizontal="center" vertical="center"/>
    </xf>
    <xf numFmtId="170" fontId="41" fillId="0" borderId="67" xfId="41" applyNumberFormat="1" applyFont="1" applyBorder="1" applyAlignment="1">
      <alignment horizontal="center" vertical="center"/>
    </xf>
    <xf numFmtId="170" fontId="41" fillId="0" borderId="56" xfId="41" applyNumberFormat="1" applyFont="1" applyBorder="1" applyAlignment="1">
      <alignment horizontal="center" vertical="center"/>
    </xf>
    <xf numFmtId="170" fontId="41" fillId="0" borderId="57" xfId="41" applyNumberFormat="1" applyFont="1" applyBorder="1" applyAlignment="1">
      <alignment horizontal="center" vertical="center"/>
    </xf>
    <xf numFmtId="169" fontId="41" fillId="0" borderId="43" xfId="28" applyNumberFormat="1" applyFont="1" applyFill="1" applyBorder="1" applyAlignment="1">
      <alignment vertical="center"/>
    </xf>
    <xf numFmtId="169" fontId="41" fillId="0" borderId="56" xfId="28" applyNumberFormat="1" applyFont="1" applyFill="1" applyBorder="1" applyAlignment="1">
      <alignment vertical="center"/>
    </xf>
    <xf numFmtId="169" fontId="41" fillId="0" borderId="69" xfId="28" applyNumberFormat="1" applyFont="1" applyFill="1" applyBorder="1" applyAlignment="1">
      <alignment vertical="center"/>
    </xf>
    <xf numFmtId="171" fontId="41" fillId="0" borderId="0" xfId="45" applyNumberFormat="1" applyFont="1" applyFill="1"/>
    <xf numFmtId="169" fontId="41" fillId="0" borderId="29" xfId="28" applyNumberFormat="1" applyFont="1" applyFill="1" applyBorder="1" applyAlignment="1">
      <alignment vertical="center"/>
    </xf>
    <xf numFmtId="169" fontId="61" fillId="0" borderId="43" xfId="28" applyNumberFormat="1" applyFont="1" applyFill="1" applyBorder="1" applyAlignment="1">
      <alignment vertical="center"/>
    </xf>
    <xf numFmtId="169" fontId="41" fillId="0" borderId="10" xfId="28" applyNumberFormat="1" applyFont="1" applyFill="1" applyBorder="1" applyAlignment="1">
      <alignment vertical="center"/>
    </xf>
    <xf numFmtId="169" fontId="41" fillId="0" borderId="58" xfId="28" applyNumberFormat="1" applyFont="1" applyFill="1" applyBorder="1" applyAlignment="1">
      <alignment vertical="center"/>
    </xf>
    <xf numFmtId="3" fontId="41" fillId="0" borderId="26" xfId="28" applyNumberFormat="1" applyFont="1" applyFill="1" applyBorder="1" applyAlignment="1">
      <alignment horizontal="center" vertical="center"/>
    </xf>
    <xf numFmtId="10" fontId="41" fillId="0" borderId="65" xfId="47" applyNumberFormat="1" applyFont="1" applyBorder="1" applyAlignment="1">
      <alignment horizontal="center" vertical="center"/>
    </xf>
    <xf numFmtId="3" fontId="41" fillId="0" borderId="0" xfId="10935" applyNumberFormat="1" applyFont="1" applyAlignment="1">
      <alignment horizontal="center" vertical="center"/>
    </xf>
    <xf numFmtId="170" fontId="41" fillId="0" borderId="29" xfId="41" applyNumberFormat="1" applyFont="1" applyBorder="1" applyAlignment="1">
      <alignment horizontal="center" vertical="center"/>
    </xf>
    <xf numFmtId="3" fontId="41" fillId="0" borderId="0" xfId="10935" applyNumberFormat="1" applyFont="1" applyAlignment="1">
      <alignment horizontal="center"/>
    </xf>
    <xf numFmtId="169" fontId="41" fillId="0" borderId="67" xfId="28" applyNumberFormat="1" applyFont="1" applyFill="1" applyBorder="1" applyAlignment="1">
      <alignment vertical="center"/>
    </xf>
    <xf numFmtId="169" fontId="41" fillId="0" borderId="0" xfId="28" applyNumberFormat="1" applyFont="1" applyFill="1" applyAlignment="1">
      <alignment vertical="center"/>
    </xf>
    <xf numFmtId="10" fontId="42" fillId="0" borderId="65" xfId="47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 wrapText="1" indent="1"/>
    </xf>
    <xf numFmtId="0" fontId="41" fillId="0" borderId="0" xfId="0" applyFont="1" applyAlignment="1">
      <alignment horizontal="left" vertical="center" wrapText="1" indent="1"/>
    </xf>
    <xf numFmtId="0" fontId="41" fillId="0" borderId="0" xfId="0" applyFont="1" applyFill="1" applyAlignment="1">
      <alignment horizontal="left" vertical="center" wrapText="1" indent="1"/>
    </xf>
    <xf numFmtId="0" fontId="41" fillId="0" borderId="46" xfId="0" applyFont="1" applyFill="1" applyBorder="1" applyAlignment="1">
      <alignment horizontal="left" vertical="center" wrapText="1" indent="1"/>
    </xf>
    <xf numFmtId="0" fontId="41" fillId="0" borderId="10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left" vertical="center" wrapText="1" indent="1"/>
    </xf>
    <xf numFmtId="0" fontId="41" fillId="0" borderId="18" xfId="0" applyFont="1" applyFill="1" applyBorder="1" applyAlignment="1">
      <alignment horizontal="left" vertical="center" wrapText="1" indent="1"/>
    </xf>
    <xf numFmtId="1" fontId="41" fillId="0" borderId="70" xfId="41" applyNumberFormat="1" applyFont="1" applyFill="1" applyBorder="1" applyAlignment="1">
      <alignment horizontal="center" vertical="center"/>
    </xf>
    <xf numFmtId="187" fontId="27" fillId="0" borderId="0" xfId="0" applyNumberFormat="1" applyFont="1"/>
    <xf numFmtId="188" fontId="27" fillId="0" borderId="0" xfId="0" applyNumberFormat="1" applyFont="1"/>
    <xf numFmtId="3" fontId="27" fillId="0" borderId="0" xfId="0" applyNumberFormat="1" applyFont="1"/>
    <xf numFmtId="10" fontId="41" fillId="0" borderId="0" xfId="41" applyNumberFormat="1" applyFont="1" applyFill="1" applyAlignment="1">
      <alignment horizontal="right" vertical="center"/>
    </xf>
    <xf numFmtId="10" fontId="22" fillId="0" borderId="0" xfId="41" applyNumberFormat="1" applyFont="1" applyFill="1" applyBorder="1" applyAlignment="1">
      <alignment horizontal="right"/>
    </xf>
    <xf numFmtId="10" fontId="21" fillId="0" borderId="0" xfId="41" applyNumberFormat="1" applyAlignment="1">
      <alignment horizontal="right"/>
    </xf>
    <xf numFmtId="3" fontId="27" fillId="0" borderId="0" xfId="0" applyNumberFormat="1" applyFont="1" applyFill="1"/>
    <xf numFmtId="3" fontId="41" fillId="0" borderId="0" xfId="10935" applyNumberFormat="1" applyFont="1"/>
    <xf numFmtId="3" fontId="27" fillId="0" borderId="0" xfId="0" applyNumberFormat="1" applyFont="1" applyAlignment="1">
      <alignment horizontal="center"/>
    </xf>
    <xf numFmtId="3" fontId="41" fillId="0" borderId="0" xfId="0" applyNumberFormat="1" applyFont="1"/>
    <xf numFmtId="3" fontId="41" fillId="0" borderId="0" xfId="47" applyNumberFormat="1" applyFont="1" applyFill="1" applyBorder="1"/>
    <xf numFmtId="3" fontId="41" fillId="0" borderId="0" xfId="10935" applyNumberFormat="1" applyFont="1" applyBorder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0" xfId="10935" applyNumberFormat="1" applyFont="1" applyBorder="1" applyAlignment="1">
      <alignment horizontal="right"/>
    </xf>
    <xf numFmtId="10" fontId="21" fillId="0" borderId="0" xfId="41" applyNumberFormat="1" applyBorder="1"/>
    <xf numFmtId="171" fontId="41" fillId="0" borderId="71" xfId="10935" applyNumberFormat="1" applyFont="1" applyBorder="1"/>
    <xf numFmtId="3" fontId="41" fillId="0" borderId="41" xfId="10935" applyNumberFormat="1" applyFont="1" applyBorder="1" applyAlignment="1">
      <alignment horizontal="center"/>
    </xf>
    <xf numFmtId="3" fontId="41" fillId="0" borderId="41" xfId="10935" applyNumberFormat="1" applyFont="1" applyBorder="1"/>
    <xf numFmtId="171" fontId="41" fillId="0" borderId="41" xfId="10935" applyNumberFormat="1" applyFont="1" applyBorder="1"/>
    <xf numFmtId="171" fontId="41" fillId="0" borderId="72" xfId="45" applyNumberFormat="1" applyFont="1" applyFill="1" applyBorder="1"/>
    <xf numFmtId="169" fontId="41" fillId="0" borderId="41" xfId="28" applyNumberFormat="1" applyFont="1" applyFill="1" applyBorder="1" applyAlignment="1">
      <alignment vertical="center"/>
    </xf>
    <xf numFmtId="170" fontId="41" fillId="0" borderId="73" xfId="41" applyNumberFormat="1" applyFont="1" applyBorder="1" applyAlignment="1">
      <alignment horizontal="center" vertical="center"/>
    </xf>
    <xf numFmtId="170" fontId="41" fillId="0" borderId="68" xfId="41" applyNumberFormat="1" applyFont="1" applyBorder="1" applyAlignment="1">
      <alignment horizontal="center" vertical="center"/>
    </xf>
    <xf numFmtId="10" fontId="41" fillId="0" borderId="61" xfId="47" applyNumberFormat="1" applyFont="1" applyBorder="1" applyAlignment="1">
      <alignment horizontal="center" vertical="center"/>
    </xf>
    <xf numFmtId="10" fontId="41" fillId="0" borderId="74" xfId="47" applyNumberFormat="1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7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50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/1)/("Ending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45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/1)/((Begining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46"/>
  <sheetViews>
    <sheetView tabSelected="1" topLeftCell="A11" zoomScale="79" zoomScaleNormal="79" zoomScalePageLayoutView="70" workbookViewId="0">
      <pane xSplit="3" topLeftCell="D1" activePane="topRight" state="frozen"/>
      <selection activeCell="A6" sqref="A6"/>
      <selection pane="topRight" activeCell="O40" sqref="O40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6" style="6" customWidth="1"/>
    <col min="4" max="4" width="22.28515625" style="11" customWidth="1"/>
    <col min="5" max="5" width="12.85546875" style="11" customWidth="1"/>
    <col min="6" max="6" width="22.140625" style="11" customWidth="1"/>
    <col min="7" max="7" width="11.85546875" style="11" customWidth="1"/>
    <col min="8" max="8" width="21.8554687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3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36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199" t="s">
        <v>27</v>
      </c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</row>
    <row r="6" spans="1:41"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</row>
    <row r="7" spans="1:41">
      <c r="A7" s="2"/>
      <c r="N7" s="8"/>
    </row>
    <row r="8" spans="1:41" ht="19.5">
      <c r="A8" s="2"/>
      <c r="D8" s="200">
        <v>44621</v>
      </c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</row>
    <row r="9" spans="1:41">
      <c r="A9" s="2"/>
      <c r="H9" s="11"/>
      <c r="I9" s="11"/>
      <c r="J9" s="11"/>
      <c r="K9" s="11"/>
      <c r="L9" s="11"/>
      <c r="M9" s="11"/>
      <c r="N9" s="11"/>
      <c r="O9" s="11"/>
      <c r="P9" s="11"/>
    </row>
    <row r="10" spans="1:41" ht="20.25" thickBot="1"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</row>
    <row r="11" spans="1:41" ht="22.5" customHeight="1" thickTop="1">
      <c r="A11" s="32"/>
      <c r="B11" s="12"/>
      <c r="C11" s="12"/>
      <c r="D11" s="203" t="s">
        <v>0</v>
      </c>
      <c r="E11" s="203"/>
      <c r="F11" s="203"/>
      <c r="G11" s="203"/>
      <c r="H11" s="203"/>
      <c r="I11" s="203"/>
      <c r="J11" s="203"/>
      <c r="K11" s="203"/>
      <c r="L11" s="204" t="s">
        <v>1</v>
      </c>
      <c r="M11" s="204"/>
      <c r="N11" s="204"/>
      <c r="O11" s="204"/>
      <c r="P11" s="204"/>
      <c r="Q11" s="205"/>
      <c r="R11" s="46"/>
      <c r="S11" s="24"/>
      <c r="T11" s="24"/>
    </row>
    <row r="12" spans="1:41" ht="20.25" customHeight="1">
      <c r="A12" s="33"/>
      <c r="B12" s="23" t="s">
        <v>2</v>
      </c>
      <c r="C12" s="23" t="s">
        <v>39</v>
      </c>
      <c r="D12" s="219" t="s">
        <v>3</v>
      </c>
      <c r="E12" s="219"/>
      <c r="F12" s="219" t="s">
        <v>31</v>
      </c>
      <c r="G12" s="219"/>
      <c r="H12" s="211" t="s">
        <v>4</v>
      </c>
      <c r="I12" s="211"/>
      <c r="J12" s="211" t="s">
        <v>5</v>
      </c>
      <c r="K12" s="211"/>
      <c r="L12" s="218" t="s">
        <v>6</v>
      </c>
      <c r="M12" s="218"/>
      <c r="N12" s="211" t="s">
        <v>32</v>
      </c>
      <c r="O12" s="211"/>
      <c r="P12" s="197" t="s">
        <v>7</v>
      </c>
      <c r="Q12" s="198"/>
    </row>
    <row r="13" spans="1:41" ht="19.5" customHeight="1" thickBot="1">
      <c r="A13" s="34"/>
      <c r="B13" s="13"/>
      <c r="C13" s="13"/>
      <c r="D13" s="99" t="s">
        <v>8</v>
      </c>
      <c r="E13" s="100" t="s">
        <v>40</v>
      </c>
      <c r="F13" s="99" t="s">
        <v>8</v>
      </c>
      <c r="G13" s="99" t="s">
        <v>9</v>
      </c>
      <c r="H13" s="101" t="s">
        <v>8</v>
      </c>
      <c r="I13" s="101" t="s">
        <v>9</v>
      </c>
      <c r="J13" s="100" t="s">
        <v>8</v>
      </c>
      <c r="K13" s="101" t="s">
        <v>9</v>
      </c>
      <c r="L13" s="101" t="s">
        <v>8</v>
      </c>
      <c r="M13" s="102" t="s">
        <v>9</v>
      </c>
      <c r="N13" s="103" t="s">
        <v>8</v>
      </c>
      <c r="O13" s="102" t="s">
        <v>9</v>
      </c>
      <c r="P13" s="101" t="s">
        <v>8</v>
      </c>
      <c r="Q13" s="107" t="s">
        <v>9</v>
      </c>
    </row>
    <row r="14" spans="1:41" ht="16.5" customHeight="1" thickTop="1">
      <c r="A14" s="31"/>
      <c r="B14" s="167">
        <v>1</v>
      </c>
      <c r="C14" s="163" t="s">
        <v>26</v>
      </c>
      <c r="D14" s="147">
        <v>77479356194.787598</v>
      </c>
      <c r="E14" s="79">
        <f t="shared" ref="E14:E25" si="0">D14/$D$26</f>
        <v>4.351775486906382E-2</v>
      </c>
      <c r="F14" s="142">
        <v>35117469605.578209</v>
      </c>
      <c r="G14" s="79">
        <f t="shared" ref="G14:G25" si="1">F14/$F$26</f>
        <v>5.280604390543242E-2</v>
      </c>
      <c r="H14" s="142">
        <v>20808138761.582569</v>
      </c>
      <c r="I14" s="143">
        <f t="shared" ref="I14:I24" si="2">H14/$H$26</f>
        <v>3.1085110840952935E-2</v>
      </c>
      <c r="J14" s="187">
        <v>9106332298.9804993</v>
      </c>
      <c r="K14" s="193">
        <f t="shared" ref="K14:K24" si="3">J14/$J$26</f>
        <v>4.1877093945615E-2</v>
      </c>
      <c r="L14" s="181">
        <v>65876065567.939903</v>
      </c>
      <c r="M14" s="145">
        <f t="shared" ref="M14:M25" si="4">L14/$L$26</f>
        <v>4.4134038822669287E-2</v>
      </c>
      <c r="N14" s="181">
        <v>2881696108.5661502</v>
      </c>
      <c r="O14" s="145">
        <f t="shared" ref="O14:O25" si="5">N14/$N$26</f>
        <v>2.6481133569780727E-2</v>
      </c>
      <c r="P14" s="181">
        <v>8721594518.3028107</v>
      </c>
      <c r="Q14" s="146">
        <f t="shared" ref="Q14:Q25" si="6">P14/$P$26</f>
        <v>4.8737339015342183E-2</v>
      </c>
      <c r="R14" s="112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s="116" customFormat="1" ht="16.5" customHeight="1">
      <c r="A15" s="114"/>
      <c r="B15" s="168">
        <f>B14+1</f>
        <v>2</v>
      </c>
      <c r="C15" s="169" t="s">
        <v>30</v>
      </c>
      <c r="D15" s="147">
        <v>97164400254.017822</v>
      </c>
      <c r="E15" s="79">
        <f t="shared" si="0"/>
        <v>5.4574234478969676E-2</v>
      </c>
      <c r="F15" s="142">
        <v>38261692658.082497</v>
      </c>
      <c r="G15" s="79">
        <f t="shared" si="1"/>
        <v>5.7534003591133712E-2</v>
      </c>
      <c r="H15" s="148">
        <v>40804187115.905174</v>
      </c>
      <c r="I15" s="143">
        <f t="shared" si="2"/>
        <v>6.0957046365660975E-2</v>
      </c>
      <c r="J15" s="192">
        <v>4494006926.9057922</v>
      </c>
      <c r="K15" s="194">
        <f t="shared" si="3"/>
        <v>2.066649273180465E-2</v>
      </c>
      <c r="L15" s="147">
        <v>75150028363.876297</v>
      </c>
      <c r="M15" s="145">
        <f t="shared" si="4"/>
        <v>5.0347182102359042E-2</v>
      </c>
      <c r="N15" s="147">
        <v>11542173813.128878</v>
      </c>
      <c r="O15" s="145">
        <f t="shared" si="5"/>
        <v>0.10606595383965514</v>
      </c>
      <c r="P15" s="149">
        <v>10472198077.010891</v>
      </c>
      <c r="Q15" s="146">
        <f t="shared" si="6"/>
        <v>5.8519926241011912E-2</v>
      </c>
      <c r="R15" s="112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</row>
    <row r="16" spans="1:41" ht="16.5" customHeight="1">
      <c r="A16" s="31"/>
      <c r="B16" s="167">
        <f t="shared" ref="B16:B25" si="7">B15+1</f>
        <v>3</v>
      </c>
      <c r="C16" s="163" t="s">
        <v>10</v>
      </c>
      <c r="D16" s="182">
        <v>454064273076.92517</v>
      </c>
      <c r="E16" s="79">
        <f t="shared" si="0"/>
        <v>0.25503383999324741</v>
      </c>
      <c r="F16" s="182">
        <v>88757229070.180893</v>
      </c>
      <c r="G16" s="79">
        <f t="shared" si="1"/>
        <v>0.13346400489117261</v>
      </c>
      <c r="H16" s="181">
        <v>253940903657.24948</v>
      </c>
      <c r="I16" s="143">
        <f t="shared" si="2"/>
        <v>0.37936026992531391</v>
      </c>
      <c r="J16" s="188">
        <v>59854404401.391571</v>
      </c>
      <c r="K16" s="194">
        <f t="shared" si="3"/>
        <v>0.27525115863128841</v>
      </c>
      <c r="L16" s="183">
        <v>367428544912.07007</v>
      </c>
      <c r="M16" s="145">
        <f t="shared" si="4"/>
        <v>0.246160810089395</v>
      </c>
      <c r="N16" s="183">
        <v>36656932618.878433</v>
      </c>
      <c r="O16" s="145">
        <f t="shared" si="5"/>
        <v>0.33685617510236809</v>
      </c>
      <c r="P16" s="183">
        <v>49978795545.98175</v>
      </c>
      <c r="Q16" s="146">
        <f t="shared" si="6"/>
        <v>0.27928763450206701</v>
      </c>
      <c r="R16" s="112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s="116" customFormat="1" ht="16.5" customHeight="1">
      <c r="A17" s="114"/>
      <c r="B17" s="168">
        <f t="shared" si="7"/>
        <v>4</v>
      </c>
      <c r="C17" s="169" t="s">
        <v>11</v>
      </c>
      <c r="D17" s="147">
        <v>282630363668.04449</v>
      </c>
      <c r="E17" s="79">
        <f t="shared" si="0"/>
        <v>0.15874472231982437</v>
      </c>
      <c r="F17" s="142">
        <v>125527896715.20496</v>
      </c>
      <c r="G17" s="79">
        <f t="shared" si="1"/>
        <v>0.18875595820966493</v>
      </c>
      <c r="H17" s="148">
        <v>100905241962.55261</v>
      </c>
      <c r="I17" s="143">
        <f t="shared" si="2"/>
        <v>0.15074152795588933</v>
      </c>
      <c r="J17" s="192">
        <v>8201993495.6055994</v>
      </c>
      <c r="K17" s="194">
        <f t="shared" si="3"/>
        <v>3.7718330594552617E-2</v>
      </c>
      <c r="L17" s="150">
        <v>247746083552.97357</v>
      </c>
      <c r="M17" s="145">
        <f t="shared" si="4"/>
        <v>0.16597887526258862</v>
      </c>
      <c r="N17" s="147">
        <v>14715977026.880756</v>
      </c>
      <c r="O17" s="145">
        <f t="shared" si="5"/>
        <v>0.13523138407975832</v>
      </c>
      <c r="P17" s="147">
        <v>20168303088.190166</v>
      </c>
      <c r="Q17" s="146">
        <f t="shared" si="6"/>
        <v>0.11270294931855822</v>
      </c>
      <c r="R17" s="112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</row>
    <row r="18" spans="1:41" ht="16.5" customHeight="1">
      <c r="A18" s="31"/>
      <c r="B18" s="167">
        <f t="shared" si="7"/>
        <v>5</v>
      </c>
      <c r="C18" s="163" t="s">
        <v>46</v>
      </c>
      <c r="D18" s="174">
        <v>41957145902.581116</v>
      </c>
      <c r="E18" s="79">
        <f t="shared" si="0"/>
        <v>2.3566029456978194E-2</v>
      </c>
      <c r="F18" s="174">
        <v>22030657256.578991</v>
      </c>
      <c r="G18" s="79">
        <f t="shared" si="1"/>
        <v>3.312743963111886E-2</v>
      </c>
      <c r="H18" s="178">
        <v>12581202149.911793</v>
      </c>
      <c r="I18" s="143">
        <f t="shared" si="2"/>
        <v>1.8794956522709152E-2</v>
      </c>
      <c r="J18" s="189">
        <v>1162187698.2299998</v>
      </c>
      <c r="K18" s="194">
        <f t="shared" si="3"/>
        <v>5.344527502764697E-3</v>
      </c>
      <c r="L18" s="178">
        <v>34045933514.209999</v>
      </c>
      <c r="M18" s="145">
        <f t="shared" si="4"/>
        <v>2.2809263706262215E-2</v>
      </c>
      <c r="N18" s="174">
        <v>3623081484.6182728</v>
      </c>
      <c r="O18" s="145">
        <f t="shared" si="5"/>
        <v>3.3294039729995888E-2</v>
      </c>
      <c r="P18" s="179">
        <v>4288130904.2430186</v>
      </c>
      <c r="Q18" s="146">
        <f t="shared" si="6"/>
        <v>2.3962601011050775E-2</v>
      </c>
      <c r="R18" s="112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s="116" customFormat="1" ht="16.5" customHeight="1">
      <c r="A19" s="114"/>
      <c r="B19" s="168">
        <v>6</v>
      </c>
      <c r="C19" s="169" t="s">
        <v>37</v>
      </c>
      <c r="D19" s="142">
        <v>202909581339.55075</v>
      </c>
      <c r="E19" s="79">
        <f t="shared" si="0"/>
        <v>0.11396802780755402</v>
      </c>
      <c r="F19" s="142">
        <v>50441868635.625992</v>
      </c>
      <c r="G19" s="79">
        <f t="shared" si="1"/>
        <v>7.5849301209954409E-2</v>
      </c>
      <c r="H19" s="148">
        <v>76075169461.450012</v>
      </c>
      <c r="I19" s="143">
        <f t="shared" si="2"/>
        <v>0.1136480827069223</v>
      </c>
      <c r="J19" s="192">
        <v>64017553693.520004</v>
      </c>
      <c r="K19" s="194">
        <f t="shared" si="3"/>
        <v>0.29439614349370125</v>
      </c>
      <c r="L19" s="151">
        <v>170659144809.03</v>
      </c>
      <c r="M19" s="145">
        <f t="shared" si="4"/>
        <v>0.1143340492105957</v>
      </c>
      <c r="N19" s="152">
        <v>10373574286.810753</v>
      </c>
      <c r="O19" s="145">
        <f t="shared" si="5"/>
        <v>9.5327194796318501E-2</v>
      </c>
      <c r="P19" s="148">
        <v>21876862243.709999</v>
      </c>
      <c r="Q19" s="146">
        <f t="shared" si="6"/>
        <v>0.12225058726659493</v>
      </c>
      <c r="R19" s="112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</row>
    <row r="20" spans="1:41" ht="16.5" customHeight="1">
      <c r="A20" s="31"/>
      <c r="B20" s="167">
        <f t="shared" si="7"/>
        <v>7</v>
      </c>
      <c r="C20" s="163" t="s">
        <v>12</v>
      </c>
      <c r="D20" s="142">
        <v>39025903409.199394</v>
      </c>
      <c r="E20" s="79">
        <f t="shared" si="0"/>
        <v>2.1919641327886451E-2</v>
      </c>
      <c r="F20" s="142">
        <v>28373130835.121605</v>
      </c>
      <c r="G20" s="79">
        <f t="shared" si="1"/>
        <v>4.2664599968102991E-2</v>
      </c>
      <c r="H20" s="151">
        <v>1784420836.26</v>
      </c>
      <c r="I20" s="143">
        <f t="shared" si="2"/>
        <v>2.6657319098841556E-3</v>
      </c>
      <c r="J20" s="192">
        <v>2467649999.5796003</v>
      </c>
      <c r="K20" s="194">
        <f t="shared" si="3"/>
        <v>1.1347928832869513E-2</v>
      </c>
      <c r="L20" s="151">
        <v>25670799452.334003</v>
      </c>
      <c r="M20" s="145">
        <f t="shared" si="4"/>
        <v>1.7198295767524487E-2</v>
      </c>
      <c r="N20" s="152">
        <v>9691079375.7357979</v>
      </c>
      <c r="O20" s="145">
        <f t="shared" si="5"/>
        <v>8.9055458214814698E-2</v>
      </c>
      <c r="P20" s="148">
        <v>3664024581.1297007</v>
      </c>
      <c r="Q20" s="146">
        <f t="shared" si="6"/>
        <v>2.0475018392143201E-2</v>
      </c>
      <c r="R20" s="112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1"/>
      <c r="B21" s="167">
        <f t="shared" si="7"/>
        <v>8</v>
      </c>
      <c r="C21" s="164" t="s">
        <v>29</v>
      </c>
      <c r="D21" s="142">
        <v>270552408493.15149</v>
      </c>
      <c r="E21" s="79">
        <f t="shared" si="0"/>
        <v>0.15196090894766454</v>
      </c>
      <c r="F21" s="142">
        <v>110199704726.6881</v>
      </c>
      <c r="G21" s="79">
        <f t="shared" si="1"/>
        <v>0.16570699744376891</v>
      </c>
      <c r="H21" s="142">
        <v>72923121124.410019</v>
      </c>
      <c r="I21" s="143">
        <f t="shared" si="2"/>
        <v>0.10893926309284753</v>
      </c>
      <c r="J21" s="190">
        <v>60530438024.599991</v>
      </c>
      <c r="K21" s="194">
        <f t="shared" si="3"/>
        <v>0.27836001987421305</v>
      </c>
      <c r="L21" s="142">
        <v>235416120990.03903</v>
      </c>
      <c r="M21" s="145">
        <f t="shared" si="4"/>
        <v>0.15771834783516669</v>
      </c>
      <c r="N21" s="142">
        <v>5005011712.6694641</v>
      </c>
      <c r="O21" s="145">
        <f t="shared" si="5"/>
        <v>4.599318550194538E-2</v>
      </c>
      <c r="P21" s="142">
        <v>30131275790.443005</v>
      </c>
      <c r="Q21" s="146">
        <f t="shared" si="6"/>
        <v>0.16837726175893825</v>
      </c>
      <c r="R21" s="112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1"/>
      <c r="B22" s="167">
        <f t="shared" si="7"/>
        <v>9</v>
      </c>
      <c r="C22" s="164" t="s">
        <v>33</v>
      </c>
      <c r="D22" s="147">
        <v>117797544539.81703</v>
      </c>
      <c r="E22" s="79">
        <f>D22/$D$26</f>
        <v>6.6163232623843798E-2</v>
      </c>
      <c r="F22" s="153">
        <v>73096713771.275787</v>
      </c>
      <c r="G22" s="79">
        <f>F22/$F$26</f>
        <v>0.1099153304637782</v>
      </c>
      <c r="H22" s="151">
        <v>24630445641.578999</v>
      </c>
      <c r="I22" s="143">
        <f>H22/$H$26</f>
        <v>3.6795224291954802E-2</v>
      </c>
      <c r="J22" s="192">
        <v>1107286905.6643996</v>
      </c>
      <c r="K22" s="194">
        <f>J22/$J$26</f>
        <v>5.0920564120473339E-3</v>
      </c>
      <c r="L22" s="151">
        <v>104329354684.35556</v>
      </c>
      <c r="M22" s="145">
        <f>L22/$L$26</f>
        <v>6.9896035081734698E-2</v>
      </c>
      <c r="N22" s="152">
        <v>1889042866.9969659</v>
      </c>
      <c r="O22" s="145">
        <f>N22/$N$26</f>
        <v>1.7359219916106526E-2</v>
      </c>
      <c r="P22" s="148">
        <v>11579146988.464506</v>
      </c>
      <c r="Q22" s="146">
        <f>P22/$P$26</f>
        <v>6.4705692416791111E-2</v>
      </c>
      <c r="R22" s="112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1"/>
      <c r="B23" s="167">
        <f t="shared" si="7"/>
        <v>10</v>
      </c>
      <c r="C23" s="164" t="s">
        <v>13</v>
      </c>
      <c r="D23" s="148">
        <v>101953548015.82681</v>
      </c>
      <c r="E23" s="79">
        <f>D23/$D$26</f>
        <v>5.726415045873294E-2</v>
      </c>
      <c r="F23" s="148">
        <v>47859376053.474205</v>
      </c>
      <c r="G23" s="79">
        <f>F23/$F$26</f>
        <v>7.1966014110678364E-2</v>
      </c>
      <c r="H23" s="148">
        <v>36465992569.289734</v>
      </c>
      <c r="I23" s="143">
        <f>H23/$H$26</f>
        <v>5.4476252486098144E-2</v>
      </c>
      <c r="J23" s="192">
        <v>4951903672.9799995</v>
      </c>
      <c r="K23" s="194">
        <f>J23/$J$26</f>
        <v>2.2772212622444679E-2</v>
      </c>
      <c r="L23" s="148">
        <v>86036069561.006882</v>
      </c>
      <c r="M23" s="145">
        <f>L23/$L$26</f>
        <v>5.7640346329415705E-2</v>
      </c>
      <c r="N23" s="148">
        <v>5339450142.2227039</v>
      </c>
      <c r="O23" s="145">
        <f>N23/$N$26</f>
        <v>4.9066482751277368E-2</v>
      </c>
      <c r="P23" s="148">
        <v>10578028312.597227</v>
      </c>
      <c r="Q23" s="146">
        <f>P23/$P$26</f>
        <v>5.911131856715373E-2</v>
      </c>
      <c r="R23" s="112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s="116" customFormat="1" ht="16.5" customHeight="1">
      <c r="A24" s="114"/>
      <c r="B24" s="168">
        <f t="shared" si="7"/>
        <v>11</v>
      </c>
      <c r="C24" s="165" t="s">
        <v>48</v>
      </c>
      <c r="D24" s="142">
        <v>82080884006.883835</v>
      </c>
      <c r="E24" s="79">
        <f t="shared" si="0"/>
        <v>4.6102290533590357E-2</v>
      </c>
      <c r="F24" s="142">
        <v>37435331886.545998</v>
      </c>
      <c r="G24" s="79">
        <f t="shared" si="1"/>
        <v>5.6291407137756218E-2</v>
      </c>
      <c r="H24" s="185">
        <v>28473634995.010002</v>
      </c>
      <c r="I24" s="143">
        <f t="shared" si="2"/>
        <v>4.2536533901766684E-2</v>
      </c>
      <c r="J24" s="191">
        <v>0</v>
      </c>
      <c r="K24" s="144">
        <f t="shared" si="3"/>
        <v>0</v>
      </c>
      <c r="L24" s="142">
        <v>69279240682.671646</v>
      </c>
      <c r="M24" s="145">
        <f t="shared" si="4"/>
        <v>4.6414015037687953E-2</v>
      </c>
      <c r="N24" s="142">
        <v>6521245251.5039425</v>
      </c>
      <c r="O24" s="145">
        <f t="shared" si="5"/>
        <v>5.992650162972938E-2</v>
      </c>
      <c r="P24" s="142">
        <v>6280398072.7082462</v>
      </c>
      <c r="Q24" s="146">
        <f t="shared" si="6"/>
        <v>3.509563410435268E-2</v>
      </c>
      <c r="R24" s="112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</row>
    <row r="25" spans="1:41" s="116" customFormat="1" ht="16.5" customHeight="1">
      <c r="A25" s="114"/>
      <c r="B25" s="168">
        <f t="shared" si="7"/>
        <v>12</v>
      </c>
      <c r="C25" s="166" t="s">
        <v>49</v>
      </c>
      <c r="D25" s="147">
        <v>12792528684.859951</v>
      </c>
      <c r="E25" s="79">
        <f t="shared" si="0"/>
        <v>7.1851671826443841E-3</v>
      </c>
      <c r="F25" s="153">
        <v>7926395498.8894835</v>
      </c>
      <c r="G25" s="79">
        <f t="shared" si="1"/>
        <v>1.1918899437438221E-2</v>
      </c>
      <c r="H25" s="123">
        <v>0</v>
      </c>
      <c r="I25" s="143"/>
      <c r="J25" s="154">
        <v>1560021093.77</v>
      </c>
      <c r="K25" s="144"/>
      <c r="L25" s="147">
        <v>10998849460.699997</v>
      </c>
      <c r="M25" s="145">
        <f t="shared" si="4"/>
        <v>7.368740754600733E-3</v>
      </c>
      <c r="N25" s="147">
        <v>581458600.61000001</v>
      </c>
      <c r="O25" s="145">
        <f t="shared" si="5"/>
        <v>5.3432708682501027E-3</v>
      </c>
      <c r="P25" s="148">
        <v>1212220623.8694069</v>
      </c>
      <c r="Q25" s="146">
        <f t="shared" si="6"/>
        <v>6.7740374059959982E-3</v>
      </c>
      <c r="R25" s="112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</row>
    <row r="26" spans="1:41" s="2" customFormat="1" ht="18.75" customHeight="1" thickBot="1">
      <c r="A26" s="35"/>
      <c r="B26" s="1" t="s">
        <v>16</v>
      </c>
      <c r="C26" s="14"/>
      <c r="D26" s="80">
        <f>SUM(D14:D25)</f>
        <v>1780407937585.6455</v>
      </c>
      <c r="E26" s="81">
        <f>SUM(E14:E25)</f>
        <v>1</v>
      </c>
      <c r="F26" s="80">
        <f>SUM(F14:F25)</f>
        <v>665027466713.24683</v>
      </c>
      <c r="G26" s="81">
        <f t="shared" ref="G26:Q26" si="8">SUM(G14:G25)</f>
        <v>0.99999999999999989</v>
      </c>
      <c r="H26" s="80">
        <f>SUM(H14:H25)</f>
        <v>669392458275.20044</v>
      </c>
      <c r="I26" s="81">
        <f t="shared" si="8"/>
        <v>0.99999999999999989</v>
      </c>
      <c r="J26" s="80">
        <f>SUM(J14:J25)</f>
        <v>217453778211.22745</v>
      </c>
      <c r="K26" s="81">
        <f t="shared" si="8"/>
        <v>0.99282596464130124</v>
      </c>
      <c r="L26" s="80">
        <f>SUM(L14:L25)</f>
        <v>1492636235551.2068</v>
      </c>
      <c r="M26" s="81">
        <f t="shared" si="8"/>
        <v>1.0000000000000002</v>
      </c>
      <c r="N26" s="80">
        <f>SUM(N14:N25)</f>
        <v>108820723288.6221</v>
      </c>
      <c r="O26" s="81">
        <f t="shared" si="8"/>
        <v>1</v>
      </c>
      <c r="P26" s="80">
        <f>SUM(P14:P25)</f>
        <v>178950978746.65073</v>
      </c>
      <c r="Q26" s="109">
        <f t="shared" si="8"/>
        <v>1</v>
      </c>
      <c r="R26" s="112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8.75" customHeight="1" thickTop="1">
      <c r="A27" s="37"/>
      <c r="B27" s="15"/>
      <c r="C27" s="15"/>
      <c r="D27" s="7"/>
      <c r="E27" s="79"/>
      <c r="F27" s="16"/>
      <c r="G27" s="7"/>
      <c r="H27" s="7"/>
      <c r="I27" s="7"/>
      <c r="J27" s="7"/>
      <c r="K27" s="45"/>
      <c r="L27" s="17"/>
      <c r="M27" s="7"/>
      <c r="N27" s="7"/>
      <c r="O27" s="7"/>
      <c r="P27" s="7"/>
      <c r="Q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" thickBot="1">
      <c r="A28" s="37"/>
      <c r="B28" s="38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0"/>
      <c r="Q28" s="7"/>
      <c r="R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24" customHeight="1" thickTop="1">
      <c r="A29" s="35"/>
      <c r="B29" s="12"/>
      <c r="C29" s="12"/>
      <c r="D29" s="208" t="s">
        <v>17</v>
      </c>
      <c r="E29" s="209"/>
      <c r="F29" s="209"/>
      <c r="G29" s="209"/>
      <c r="H29" s="209"/>
      <c r="I29" s="210"/>
      <c r="J29" s="212" t="s">
        <v>18</v>
      </c>
      <c r="K29" s="213"/>
      <c r="L29" s="213"/>
      <c r="M29" s="213"/>
      <c r="N29" s="50"/>
      <c r="R29" s="8"/>
      <c r="S29" s="8"/>
    </row>
    <row r="30" spans="1:41" ht="36.75" customHeight="1" thickBot="1">
      <c r="A30" s="35"/>
      <c r="B30" s="98" t="s">
        <v>2</v>
      </c>
      <c r="C30" s="98" t="s">
        <v>19</v>
      </c>
      <c r="D30" s="197" t="s">
        <v>20</v>
      </c>
      <c r="E30" s="206"/>
      <c r="F30" s="206"/>
      <c r="G30" s="207"/>
      <c r="H30" s="27" t="s">
        <v>45</v>
      </c>
      <c r="I30" s="27" t="s">
        <v>38</v>
      </c>
      <c r="J30" s="214" t="s">
        <v>34</v>
      </c>
      <c r="K30" s="215"/>
      <c r="L30" s="216" t="s">
        <v>36</v>
      </c>
      <c r="M30" s="217"/>
      <c r="N30" s="87"/>
      <c r="P30" s="55"/>
      <c r="Q30" s="55"/>
    </row>
    <row r="31" spans="1:41" ht="15.75" customHeight="1" thickTop="1" thickBot="1">
      <c r="A31" s="35"/>
      <c r="B31" s="13"/>
      <c r="C31" s="13"/>
      <c r="D31" s="101" t="s">
        <v>21</v>
      </c>
      <c r="E31" s="102" t="s">
        <v>9</v>
      </c>
      <c r="F31" s="103" t="s">
        <v>22</v>
      </c>
      <c r="G31" s="102" t="s">
        <v>9</v>
      </c>
      <c r="H31" s="105" t="s">
        <v>23</v>
      </c>
      <c r="I31" s="104" t="s">
        <v>23</v>
      </c>
      <c r="J31" s="48" t="s">
        <v>35</v>
      </c>
      <c r="K31" s="47" t="s">
        <v>23</v>
      </c>
      <c r="L31" s="113" t="s">
        <v>35</v>
      </c>
      <c r="M31" s="113" t="s">
        <v>23</v>
      </c>
      <c r="N31" s="88"/>
      <c r="P31" s="55"/>
      <c r="Q31" s="55"/>
      <c r="R31" s="174"/>
    </row>
    <row r="32" spans="1:41" ht="16.5" thickTop="1">
      <c r="A32" s="35"/>
      <c r="B32" s="167">
        <v>1</v>
      </c>
      <c r="C32" s="163" t="s">
        <v>26</v>
      </c>
      <c r="D32" s="161">
        <v>-35284780.082302198</v>
      </c>
      <c r="E32" s="79">
        <f t="shared" ref="E32:E43" si="9">D32/$D$44</f>
        <v>-3.8347802890306248E-3</v>
      </c>
      <c r="F32" s="161">
        <f>D32</f>
        <v>-35284780.082302198</v>
      </c>
      <c r="G32" s="108">
        <f t="shared" ref="G32:G39" si="10">F32/$F$44</f>
        <v>-3.8347802890306248E-3</v>
      </c>
      <c r="H32" s="156">
        <f t="shared" ref="H32:H43" si="11">F32*4/1/((D14+S134)/2)</f>
        <v>-1.7927393891731566E-3</v>
      </c>
      <c r="I32" s="156">
        <f t="shared" ref="I32:I43" si="12">(F32*4/1)/((P14-F32+T134)/2)</f>
        <v>-1.5833806661244267E-2</v>
      </c>
      <c r="J32" s="157">
        <v>386</v>
      </c>
      <c r="K32" s="158">
        <f t="shared" ref="K32:K39" si="13">J32/$J$44</f>
        <v>5.8211431156688281E-2</v>
      </c>
      <c r="L32" s="159">
        <v>34</v>
      </c>
      <c r="M32" s="158">
        <f t="shared" ref="M32:M39" si="14">L32/$L$44</f>
        <v>8.1730769230769232E-2</v>
      </c>
      <c r="N32" s="42"/>
      <c r="Q32" s="122"/>
      <c r="S32" s="55"/>
      <c r="T32" s="55"/>
    </row>
    <row r="33" spans="1:20" s="116" customFormat="1" ht="15.75">
      <c r="A33" s="118"/>
      <c r="B33" s="168">
        <f>B32+1</f>
        <v>2</v>
      </c>
      <c r="C33" s="169" t="s">
        <v>30</v>
      </c>
      <c r="D33" s="160">
        <v>710464640.21796548</v>
      </c>
      <c r="E33" s="79">
        <f t="shared" si="9"/>
        <v>7.7213909000033845E-2</v>
      </c>
      <c r="F33" s="161">
        <v>710464640.21796548</v>
      </c>
      <c r="G33" s="108">
        <f t="shared" si="10"/>
        <v>7.7213909000033845E-2</v>
      </c>
      <c r="H33" s="156">
        <f t="shared" si="11"/>
        <v>2.8985464613968871E-2</v>
      </c>
      <c r="I33" s="156">
        <f t="shared" si="12"/>
        <v>0.27539800158502059</v>
      </c>
      <c r="J33" s="157">
        <v>359</v>
      </c>
      <c r="K33" s="158">
        <f t="shared" si="13"/>
        <v>5.4139647112049466E-2</v>
      </c>
      <c r="L33" s="159">
        <v>21</v>
      </c>
      <c r="M33" s="158">
        <f t="shared" si="14"/>
        <v>5.0480769230769232E-2</v>
      </c>
      <c r="N33" s="122"/>
      <c r="Q33" s="122"/>
      <c r="S33" s="120"/>
      <c r="T33" s="121"/>
    </row>
    <row r="34" spans="1:20" ht="15.75">
      <c r="A34" s="35"/>
      <c r="B34" s="167">
        <f t="shared" ref="B34:B43" si="15">B33+1</f>
        <v>3</v>
      </c>
      <c r="C34" s="163" t="s">
        <v>10</v>
      </c>
      <c r="D34" s="185">
        <v>5122602511.8319311</v>
      </c>
      <c r="E34" s="79">
        <f t="shared" si="9"/>
        <v>0.55672885292445773</v>
      </c>
      <c r="F34" s="181">
        <v>5122602511.8319311</v>
      </c>
      <c r="G34" s="108">
        <f t="shared" si="10"/>
        <v>0.55672885292445773</v>
      </c>
      <c r="H34" s="156">
        <f t="shared" si="11"/>
        <v>4.4635686185264388E-2</v>
      </c>
      <c r="I34" s="156">
        <f t="shared" si="12"/>
        <v>0.42105590917743208</v>
      </c>
      <c r="J34" s="184">
        <v>931</v>
      </c>
      <c r="K34" s="158">
        <f t="shared" si="13"/>
        <v>0.14040114613180515</v>
      </c>
      <c r="L34" s="184">
        <v>63</v>
      </c>
      <c r="M34" s="158">
        <f t="shared" si="14"/>
        <v>0.15144230769230768</v>
      </c>
      <c r="N34" s="42"/>
      <c r="Q34" s="122"/>
      <c r="S34" s="55"/>
      <c r="T34" s="111"/>
    </row>
    <row r="35" spans="1:20" s="116" customFormat="1" ht="15.75">
      <c r="A35" s="118"/>
      <c r="B35" s="168">
        <f t="shared" si="15"/>
        <v>4</v>
      </c>
      <c r="C35" s="169" t="s">
        <v>11</v>
      </c>
      <c r="D35" s="160">
        <v>397236578.90078348</v>
      </c>
      <c r="E35" s="79">
        <f t="shared" si="9"/>
        <v>4.3172013522474323E-2</v>
      </c>
      <c r="F35" s="161">
        <v>397236578.90078348</v>
      </c>
      <c r="G35" s="108">
        <f t="shared" si="10"/>
        <v>4.3172013522474323E-2</v>
      </c>
      <c r="H35" s="156">
        <f t="shared" si="11"/>
        <v>5.6238390615705805E-3</v>
      </c>
      <c r="I35" s="156">
        <f t="shared" si="12"/>
        <v>7.9594708811078524E-2</v>
      </c>
      <c r="J35" s="155">
        <v>1022</v>
      </c>
      <c r="K35" s="158">
        <f t="shared" si="13"/>
        <v>0.15412456643040265</v>
      </c>
      <c r="L35" s="171">
        <v>57</v>
      </c>
      <c r="M35" s="158">
        <f t="shared" si="14"/>
        <v>0.13701923076923078</v>
      </c>
      <c r="N35" s="122"/>
      <c r="Q35" s="122"/>
      <c r="S35" s="120"/>
      <c r="T35" s="121"/>
    </row>
    <row r="36" spans="1:20" ht="15.75">
      <c r="A36" s="35"/>
      <c r="B36" s="167">
        <f t="shared" si="15"/>
        <v>5</v>
      </c>
      <c r="C36" s="163" t="s">
        <v>46</v>
      </c>
      <c r="D36" s="178">
        <v>194038875.84797853</v>
      </c>
      <c r="E36" s="79">
        <f t="shared" si="9"/>
        <v>2.1088312146820078E-2</v>
      </c>
      <c r="F36" s="179">
        <v>194038875.84797853</v>
      </c>
      <c r="G36" s="108">
        <f t="shared" si="10"/>
        <v>2.1088312146820078E-2</v>
      </c>
      <c r="H36" s="156">
        <f t="shared" si="11"/>
        <v>1.8515062866600495E-2</v>
      </c>
      <c r="I36" s="156">
        <f t="shared" si="12"/>
        <v>0.18635315894936871</v>
      </c>
      <c r="J36" s="180">
        <v>375</v>
      </c>
      <c r="K36" s="158">
        <f t="shared" si="13"/>
        <v>5.6552556175539136E-2</v>
      </c>
      <c r="L36" s="180">
        <v>14</v>
      </c>
      <c r="M36" s="158">
        <f t="shared" si="14"/>
        <v>3.3653846153846152E-2</v>
      </c>
      <c r="N36" s="42"/>
      <c r="Q36" s="122"/>
      <c r="R36" s="183"/>
      <c r="S36" s="55"/>
      <c r="T36" s="110"/>
    </row>
    <row r="37" spans="1:20" s="116" customFormat="1" ht="15.75">
      <c r="A37" s="118"/>
      <c r="B37" s="168">
        <v>6</v>
      </c>
      <c r="C37" s="169" t="s">
        <v>37</v>
      </c>
      <c r="D37" s="142">
        <v>444938944.21999997</v>
      </c>
      <c r="E37" s="79">
        <f t="shared" si="9"/>
        <v>4.8356347669933575E-2</v>
      </c>
      <c r="F37" s="142">
        <v>444938944.21999997</v>
      </c>
      <c r="G37" s="108">
        <f t="shared" si="10"/>
        <v>4.8356347669933575E-2</v>
      </c>
      <c r="H37" s="156">
        <f t="shared" si="11"/>
        <v>8.7962924389312271E-3</v>
      </c>
      <c r="I37" s="156">
        <f t="shared" si="12"/>
        <v>8.2429472621348934E-2</v>
      </c>
      <c r="J37" s="157">
        <v>659</v>
      </c>
      <c r="K37" s="158">
        <f t="shared" si="13"/>
        <v>9.9381692052480777E-2</v>
      </c>
      <c r="L37" s="159">
        <v>34</v>
      </c>
      <c r="M37" s="158">
        <f t="shared" si="14"/>
        <v>8.1730769230769232E-2</v>
      </c>
      <c r="N37" s="119"/>
      <c r="Q37" s="122"/>
      <c r="R37" s="178"/>
      <c r="S37" s="120"/>
      <c r="T37" s="121"/>
    </row>
    <row r="38" spans="1:20" ht="15.75">
      <c r="A38" s="35"/>
      <c r="B38" s="167">
        <f t="shared" si="15"/>
        <v>7</v>
      </c>
      <c r="C38" s="163" t="s">
        <v>12</v>
      </c>
      <c r="D38" s="142">
        <v>38070637.010000311</v>
      </c>
      <c r="E38" s="79">
        <f t="shared" si="9"/>
        <v>4.1375496193049683E-3</v>
      </c>
      <c r="F38" s="142">
        <v>38070637.010000311</v>
      </c>
      <c r="G38" s="108">
        <f t="shared" si="10"/>
        <v>4.1375496193049683E-3</v>
      </c>
      <c r="H38" s="156">
        <f t="shared" si="11"/>
        <v>3.942945840396229E-3</v>
      </c>
      <c r="I38" s="156">
        <f t="shared" si="12"/>
        <v>4.4205246402201429E-2</v>
      </c>
      <c r="J38" s="157">
        <v>127</v>
      </c>
      <c r="K38" s="158">
        <f t="shared" si="13"/>
        <v>1.9152465691449252E-2</v>
      </c>
      <c r="L38" s="159">
        <v>7</v>
      </c>
      <c r="M38" s="158">
        <f t="shared" si="14"/>
        <v>1.6826923076923076E-2</v>
      </c>
      <c r="N38" s="89"/>
      <c r="Q38" s="122"/>
      <c r="S38" s="55"/>
      <c r="T38" s="110"/>
    </row>
    <row r="39" spans="1:20" ht="15.75">
      <c r="A39" s="35"/>
      <c r="B39" s="167">
        <f t="shared" si="15"/>
        <v>8</v>
      </c>
      <c r="C39" s="163" t="s">
        <v>29</v>
      </c>
      <c r="D39" s="142">
        <v>952578630.2578063</v>
      </c>
      <c r="E39" s="79">
        <f t="shared" si="9"/>
        <v>0.10352706596282936</v>
      </c>
      <c r="F39" s="142">
        <v>952578630.2578063</v>
      </c>
      <c r="G39" s="108">
        <f t="shared" si="10"/>
        <v>0.10352706596282936</v>
      </c>
      <c r="H39" s="156">
        <f t="shared" si="11"/>
        <v>1.4023184317511345E-2</v>
      </c>
      <c r="I39" s="156">
        <f t="shared" si="12"/>
        <v>0.13058549187869881</v>
      </c>
      <c r="J39" s="157">
        <v>1285</v>
      </c>
      <c r="K39" s="158">
        <f t="shared" si="13"/>
        <v>0.19378675916151411</v>
      </c>
      <c r="L39" s="157">
        <v>74</v>
      </c>
      <c r="M39" s="158">
        <f t="shared" si="14"/>
        <v>0.17788461538461539</v>
      </c>
      <c r="N39" s="42"/>
      <c r="O39" s="177"/>
      <c r="P39" s="177"/>
      <c r="Q39" s="122"/>
      <c r="T39" s="40"/>
    </row>
    <row r="40" spans="1:20" ht="15.75">
      <c r="A40" s="35"/>
      <c r="B40" s="167">
        <f t="shared" si="15"/>
        <v>9</v>
      </c>
      <c r="C40" s="163" t="s">
        <v>33</v>
      </c>
      <c r="D40" s="142">
        <v>755998216.25781202</v>
      </c>
      <c r="E40" s="79">
        <f>D40/$D$44</f>
        <v>8.2162537260700275E-2</v>
      </c>
      <c r="F40" s="142">
        <v>755998216.2578125</v>
      </c>
      <c r="G40" s="108">
        <f>F40/$F$44</f>
        <v>8.216253726070033E-2</v>
      </c>
      <c r="H40" s="156">
        <f t="shared" si="11"/>
        <v>2.6046448688495094E-2</v>
      </c>
      <c r="I40" s="156">
        <f t="shared" si="12"/>
        <v>0.27347506081965151</v>
      </c>
      <c r="J40" s="157">
        <v>475</v>
      </c>
      <c r="K40" s="158">
        <f>J40/$J$44</f>
        <v>7.1633237822349566E-2</v>
      </c>
      <c r="L40" s="159">
        <v>39</v>
      </c>
      <c r="M40" s="158">
        <f>L40/$L$44</f>
        <v>9.375E-2</v>
      </c>
      <c r="N40" s="42"/>
      <c r="O40" s="176"/>
      <c r="P40" s="175"/>
      <c r="Q40" s="122"/>
      <c r="T40" s="40"/>
    </row>
    <row r="41" spans="1:20" ht="15.75">
      <c r="A41" s="35"/>
      <c r="B41" s="167">
        <f t="shared" si="15"/>
        <v>10</v>
      </c>
      <c r="C41" s="163" t="s">
        <v>13</v>
      </c>
      <c r="D41" s="142">
        <v>447764977.56383634</v>
      </c>
      <c r="E41" s="79">
        <f>D41/$D$44</f>
        <v>4.8663483407716528E-2</v>
      </c>
      <c r="F41" s="142">
        <v>447764977.56383634</v>
      </c>
      <c r="G41" s="108">
        <f>F41/$F$44</f>
        <v>4.8663483407716528E-2</v>
      </c>
      <c r="H41" s="156">
        <f t="shared" si="11"/>
        <v>1.7995590525944818E-2</v>
      </c>
      <c r="I41" s="156">
        <f t="shared" si="12"/>
        <v>0.17070582868524367</v>
      </c>
      <c r="J41" s="157">
        <v>498</v>
      </c>
      <c r="K41" s="158">
        <f>J41/$J$44</f>
        <v>7.5101794601115976E-2</v>
      </c>
      <c r="L41" s="157">
        <v>35</v>
      </c>
      <c r="M41" s="158">
        <f>L41/$L$44</f>
        <v>8.4134615384615391E-2</v>
      </c>
      <c r="N41" s="42"/>
      <c r="O41" s="39"/>
      <c r="P41" s="49"/>
      <c r="Q41" s="55"/>
      <c r="R41" s="181"/>
      <c r="T41" s="40"/>
    </row>
    <row r="42" spans="1:20" s="116" customFormat="1" ht="15.75">
      <c r="A42" s="130"/>
      <c r="B42" s="168">
        <f t="shared" si="15"/>
        <v>11</v>
      </c>
      <c r="C42" s="169" t="s">
        <v>48</v>
      </c>
      <c r="D42" s="142">
        <v>149872171.36630583</v>
      </c>
      <c r="E42" s="79">
        <f t="shared" si="9"/>
        <v>1.6288236664340032E-2</v>
      </c>
      <c r="F42" s="142">
        <v>149872171.36630583</v>
      </c>
      <c r="G42" s="108">
        <f t="shared" ref="G42:G43" si="16">F42/$F$44</f>
        <v>1.6288236664340032E-2</v>
      </c>
      <c r="H42" s="156">
        <f t="shared" si="11"/>
        <v>7.4067989672457245E-3</v>
      </c>
      <c r="I42" s="156">
        <f t="shared" si="12"/>
        <v>9.7311132968244812E-2</v>
      </c>
      <c r="J42" s="157">
        <v>428</v>
      </c>
      <c r="K42" s="158">
        <f t="shared" ref="K42:K43" si="17">J42/$J$44</f>
        <v>6.4545317448348669E-2</v>
      </c>
      <c r="L42" s="157">
        <v>32</v>
      </c>
      <c r="M42" s="158">
        <f t="shared" ref="M42:M43" si="18">L42/$L$44</f>
        <v>7.6923076923076927E-2</v>
      </c>
      <c r="N42" s="122"/>
      <c r="O42" s="28"/>
      <c r="P42" s="186"/>
      <c r="Q42" s="120"/>
      <c r="R42" s="181"/>
      <c r="T42" s="127"/>
    </row>
    <row r="43" spans="1:20" s="116" customFormat="1" ht="15.75">
      <c r="A43" s="124"/>
      <c r="B43" s="168">
        <f t="shared" si="15"/>
        <v>12</v>
      </c>
      <c r="C43" s="170" t="s">
        <v>49</v>
      </c>
      <c r="D43" s="142">
        <v>22970669.180118099</v>
      </c>
      <c r="E43" s="79">
        <f t="shared" si="9"/>
        <v>2.4964721104197051E-3</v>
      </c>
      <c r="F43" s="142">
        <v>22970669.180118099</v>
      </c>
      <c r="G43" s="108">
        <f t="shared" si="16"/>
        <v>2.4964721104197051E-3</v>
      </c>
      <c r="H43" s="195">
        <f t="shared" si="11"/>
        <v>7.4258327316005677E-3</v>
      </c>
      <c r="I43" s="196">
        <f t="shared" si="12"/>
        <v>7.9891087980040812E-2</v>
      </c>
      <c r="J43" s="157">
        <v>86</v>
      </c>
      <c r="K43" s="158">
        <f t="shared" si="17"/>
        <v>1.2969386216256975E-2</v>
      </c>
      <c r="L43" s="159">
        <v>6</v>
      </c>
      <c r="M43" s="158">
        <f t="shared" si="18"/>
        <v>1.4423076923076924E-2</v>
      </c>
      <c r="N43" s="119"/>
      <c r="O43" s="126"/>
      <c r="P43" s="49"/>
      <c r="Q43" s="120"/>
      <c r="R43" s="178"/>
      <c r="T43" s="127"/>
    </row>
    <row r="44" spans="1:20" ht="18" customHeight="1" thickBot="1">
      <c r="A44" s="36"/>
      <c r="B44" s="1" t="s">
        <v>16</v>
      </c>
      <c r="C44" s="9"/>
      <c r="D44" s="80">
        <f>SUM(D32:D43)</f>
        <v>9201252072.572237</v>
      </c>
      <c r="E44" s="82">
        <f>SUM(E32:E43)</f>
        <v>0.99999999999999967</v>
      </c>
      <c r="F44" s="80">
        <f>SUM(F32:F43)</f>
        <v>9201252072.572237</v>
      </c>
      <c r="G44" s="81">
        <v>1</v>
      </c>
      <c r="H44" s="162">
        <f>F44*4/1/((D26+S146)/2)</f>
        <v>2.0654980775287796E-2</v>
      </c>
      <c r="I44" s="162">
        <f>(F44*4/1)/((P26-F44+T146)/2)</f>
        <v>0.21019376162562803</v>
      </c>
      <c r="J44" s="83">
        <f>SUM(J32:J43)</f>
        <v>6631</v>
      </c>
      <c r="K44" s="84">
        <f>SUM(K32:K43)</f>
        <v>1</v>
      </c>
      <c r="L44" s="85">
        <f>SUM(L32:L43)</f>
        <v>416</v>
      </c>
      <c r="M44" s="86">
        <f>SUM(M32:M43)</f>
        <v>1</v>
      </c>
      <c r="P44" s="129"/>
      <c r="Q44" s="55"/>
      <c r="T44" s="40"/>
    </row>
    <row r="45" spans="1:20" ht="15" thickTop="1">
      <c r="A45" s="8"/>
      <c r="D45" s="7"/>
      <c r="F45" s="7"/>
      <c r="G45" s="7"/>
      <c r="H45" s="106"/>
      <c r="I45" s="106"/>
      <c r="J45" s="7"/>
      <c r="K45" s="17"/>
      <c r="L45" s="51"/>
      <c r="R45" s="41"/>
    </row>
    <row r="46" spans="1:20">
      <c r="B46" s="25" t="s">
        <v>24</v>
      </c>
      <c r="C46" s="26" t="s">
        <v>25</v>
      </c>
      <c r="D46" s="6"/>
      <c r="E46" s="7"/>
      <c r="F46" s="7"/>
      <c r="G46" s="7"/>
      <c r="H46" s="7"/>
      <c r="I46" s="7"/>
      <c r="J46" s="7"/>
      <c r="K46" s="7"/>
      <c r="P46" s="174"/>
    </row>
    <row r="47" spans="1:20">
      <c r="A47" s="18"/>
      <c r="B47" s="2"/>
      <c r="D47" s="7"/>
      <c r="E47" s="7"/>
      <c r="F47" s="7"/>
      <c r="G47" s="7"/>
      <c r="H47" s="10"/>
      <c r="I47" s="7"/>
      <c r="J47" s="7"/>
      <c r="K47" s="7"/>
      <c r="P47" s="174"/>
    </row>
    <row r="48" spans="1:20">
      <c r="B48" s="67" t="s">
        <v>43</v>
      </c>
      <c r="C48" s="6" t="s">
        <v>44</v>
      </c>
      <c r="D48" s="7"/>
      <c r="E48" s="7"/>
      <c r="F48" s="19"/>
      <c r="G48" s="7"/>
      <c r="H48" s="7"/>
      <c r="I48" s="7"/>
      <c r="J48" s="7"/>
      <c r="K48" s="7"/>
      <c r="P48" s="174"/>
    </row>
    <row r="49" spans="1:16">
      <c r="A49" s="2"/>
      <c r="B49" s="7" t="s">
        <v>41</v>
      </c>
      <c r="C49" s="6" t="s">
        <v>42</v>
      </c>
      <c r="D49" s="7"/>
      <c r="E49" s="20"/>
      <c r="F49" s="5"/>
      <c r="G49" s="7"/>
      <c r="H49" s="7"/>
      <c r="I49" s="7"/>
      <c r="J49" s="7"/>
      <c r="K49" s="20"/>
      <c r="P49" s="174"/>
    </row>
    <row r="50" spans="1:16">
      <c r="A50" s="2"/>
      <c r="B50" s="66" t="s">
        <v>47</v>
      </c>
      <c r="C50" s="6" t="s">
        <v>50</v>
      </c>
      <c r="D50" s="7"/>
      <c r="E50" s="7"/>
      <c r="F50" s="20"/>
      <c r="G50" s="7"/>
      <c r="H50" s="7"/>
      <c r="I50" s="7"/>
      <c r="J50" s="7"/>
      <c r="K50" s="7"/>
    </row>
    <row r="51" spans="1:16">
      <c r="D51" s="6"/>
      <c r="E51" s="7"/>
      <c r="F51" s="21"/>
      <c r="H51" s="7"/>
      <c r="I51" s="7"/>
      <c r="J51" s="7"/>
      <c r="K51" s="7"/>
    </row>
    <row r="52" spans="1:16" ht="15.75">
      <c r="D52" s="4"/>
      <c r="E52" s="7"/>
      <c r="F52" s="7"/>
      <c r="G52" s="7"/>
      <c r="H52" s="7"/>
      <c r="I52" s="78"/>
      <c r="J52" s="7"/>
      <c r="K52" s="7"/>
      <c r="M52" s="8"/>
      <c r="P52" s="183"/>
    </row>
    <row r="53" spans="1:16">
      <c r="D53" s="10"/>
      <c r="E53" s="10"/>
      <c r="F53" s="10"/>
      <c r="G53" s="7"/>
      <c r="H53" s="7"/>
      <c r="I53" s="7"/>
      <c r="J53" s="7"/>
      <c r="K53" s="7"/>
      <c r="L53" s="57"/>
      <c r="M53" s="30"/>
    </row>
    <row r="54" spans="1:16">
      <c r="D54" s="10"/>
      <c r="E54" s="10"/>
      <c r="F54" s="7"/>
      <c r="G54" s="7"/>
      <c r="H54" s="7"/>
      <c r="I54" s="7"/>
      <c r="J54" s="7"/>
      <c r="K54" s="7"/>
      <c r="L54" s="49"/>
      <c r="M54" s="28"/>
    </row>
    <row r="55" spans="1:16">
      <c r="D55" s="10"/>
      <c r="E55" s="10"/>
      <c r="F55" s="21"/>
      <c r="G55" s="7"/>
      <c r="H55" s="7"/>
      <c r="I55" s="7"/>
      <c r="J55" s="7"/>
      <c r="K55" s="7"/>
      <c r="L55" s="53"/>
    </row>
    <row r="56" spans="1:16">
      <c r="D56" s="10"/>
      <c r="E56" s="10"/>
      <c r="F56" s="22"/>
      <c r="G56" s="7"/>
      <c r="H56" s="7"/>
      <c r="I56" s="7"/>
      <c r="J56" s="7"/>
      <c r="K56" s="7"/>
      <c r="L56" s="53"/>
    </row>
    <row r="57" spans="1:16">
      <c r="B57" s="62"/>
      <c r="C57" s="62"/>
      <c r="D57" s="63"/>
      <c r="E57" s="63"/>
      <c r="F57" s="64"/>
      <c r="G57" s="64"/>
      <c r="H57" s="65"/>
      <c r="I57" s="65"/>
      <c r="J57" s="65"/>
      <c r="K57" s="62"/>
      <c r="L57" s="62"/>
      <c r="M57" s="63"/>
    </row>
    <row r="58" spans="1:16">
      <c r="D58" s="10"/>
      <c r="E58" s="10"/>
      <c r="H58" s="7"/>
      <c r="I58" s="7"/>
      <c r="J58" s="7"/>
      <c r="K58" s="7"/>
      <c r="L58" s="52"/>
      <c r="M58" s="8"/>
    </row>
    <row r="59" spans="1:16">
      <c r="D59" s="10"/>
      <c r="E59" s="10"/>
      <c r="H59" s="7"/>
      <c r="I59" s="7"/>
      <c r="J59" s="7"/>
      <c r="K59" s="7"/>
      <c r="M59" s="30"/>
    </row>
    <row r="60" spans="1:16">
      <c r="K60" s="7"/>
    </row>
    <row r="61" spans="1:16">
      <c r="D61" s="10"/>
      <c r="E61" s="10"/>
      <c r="H61" s="7"/>
      <c r="I61" s="7"/>
      <c r="J61" s="7"/>
      <c r="K61" s="7"/>
    </row>
    <row r="62" spans="1:16">
      <c r="J62" s="7"/>
      <c r="K62" s="7"/>
    </row>
    <row r="63" spans="1:16">
      <c r="J63" s="7"/>
      <c r="K63" s="7"/>
      <c r="L63" s="30"/>
    </row>
    <row r="64" spans="1:16">
      <c r="J64" s="7"/>
      <c r="K64" s="7"/>
      <c r="L64" s="8"/>
    </row>
    <row r="65" spans="3:14">
      <c r="J65" s="7"/>
      <c r="K65" s="7"/>
      <c r="L65" s="30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</row>
    <row r="73" spans="3:14">
      <c r="J73" s="7"/>
      <c r="K73" s="7"/>
      <c r="N73" s="5"/>
    </row>
    <row r="74" spans="3:14">
      <c r="C74" s="55"/>
      <c r="D74" s="59"/>
      <c r="E74" s="10"/>
      <c r="F74" s="59"/>
      <c r="H74" s="3"/>
      <c r="I74" s="61"/>
      <c r="J74" s="93"/>
      <c r="K74" s="7"/>
      <c r="N74" s="5"/>
    </row>
    <row r="75" spans="3:14" s="70" customFormat="1" ht="15">
      <c r="C75" s="90"/>
      <c r="D75" s="54"/>
      <c r="E75" s="91"/>
      <c r="F75" s="54"/>
      <c r="G75" s="92"/>
      <c r="H75" s="95"/>
      <c r="I75" s="56"/>
      <c r="J75" s="90"/>
      <c r="K75" s="7"/>
      <c r="L75" s="54"/>
      <c r="N75" s="71"/>
    </row>
    <row r="76" spans="3:14" s="70" customFormat="1" ht="15">
      <c r="C76" s="90"/>
      <c r="D76" s="54"/>
      <c r="E76" s="91"/>
      <c r="F76" s="54"/>
      <c r="G76" s="92"/>
      <c r="H76" s="95"/>
      <c r="I76" s="56"/>
      <c r="J76" s="90"/>
      <c r="K76" s="7"/>
      <c r="L76" s="54"/>
      <c r="N76" s="71"/>
    </row>
    <row r="77" spans="3:14" s="70" customFormat="1" ht="15">
      <c r="C77" s="68"/>
      <c r="D77" s="44"/>
      <c r="E77" s="91"/>
      <c r="F77" s="54"/>
      <c r="G77" s="69"/>
      <c r="H77" s="95"/>
      <c r="I77" s="56"/>
      <c r="J77" s="90"/>
      <c r="K77" s="7"/>
      <c r="L77" s="54"/>
      <c r="N77" s="71"/>
    </row>
    <row r="78" spans="3:14" s="70" customFormat="1" ht="15">
      <c r="C78" s="68"/>
      <c r="D78" s="43"/>
      <c r="E78" s="91"/>
      <c r="F78" s="54"/>
      <c r="G78" s="69"/>
      <c r="H78" s="95"/>
      <c r="I78" s="56"/>
      <c r="J78" s="90"/>
      <c r="K78" s="7"/>
      <c r="L78" s="54"/>
      <c r="N78" s="71"/>
    </row>
    <row r="79" spans="3:14" s="70" customFormat="1" ht="15">
      <c r="C79" s="68"/>
      <c r="D79" s="43"/>
      <c r="E79" s="91"/>
      <c r="F79" s="54"/>
      <c r="G79" s="69"/>
      <c r="H79" s="95"/>
      <c r="I79" s="56"/>
      <c r="J79" s="90"/>
      <c r="K79" s="7"/>
      <c r="L79" s="54"/>
      <c r="N79" s="71"/>
    </row>
    <row r="80" spans="3:14" s="70" customFormat="1" ht="15">
      <c r="C80" s="68"/>
      <c r="D80" s="71"/>
      <c r="E80" s="91"/>
      <c r="F80" s="54"/>
      <c r="G80" s="69"/>
      <c r="H80" s="95"/>
      <c r="I80" s="56"/>
      <c r="J80" s="90"/>
      <c r="K80" s="7"/>
      <c r="L80" s="54"/>
      <c r="N80" s="71"/>
    </row>
    <row r="81" spans="3:20" s="70" customFormat="1" ht="15">
      <c r="C81" s="68"/>
      <c r="D81" s="43"/>
      <c r="E81" s="91"/>
      <c r="F81" s="54"/>
      <c r="G81" s="69"/>
      <c r="H81" s="95"/>
      <c r="I81" s="56"/>
      <c r="J81" s="90"/>
      <c r="K81" s="7"/>
      <c r="L81" s="54"/>
      <c r="N81" s="71"/>
    </row>
    <row r="82" spans="3:20" s="70" customFormat="1" ht="15">
      <c r="C82" s="68"/>
      <c r="D82" s="43"/>
      <c r="E82" s="91"/>
      <c r="F82" s="54"/>
      <c r="G82" s="69"/>
      <c r="H82" s="95"/>
      <c r="I82" s="56"/>
      <c r="J82" s="90"/>
      <c r="K82" s="7"/>
      <c r="L82" s="54"/>
      <c r="N82" s="71"/>
    </row>
    <row r="83" spans="3:20" s="70" customFormat="1" ht="15">
      <c r="C83" s="68"/>
      <c r="D83" s="58"/>
      <c r="E83" s="91"/>
      <c r="F83" s="44"/>
      <c r="G83" s="69"/>
      <c r="H83" s="95"/>
      <c r="I83" s="56"/>
      <c r="J83" s="90"/>
      <c r="K83" s="7"/>
      <c r="L83" s="54"/>
      <c r="N83" s="71"/>
    </row>
    <row r="84" spans="3:20" s="70" customFormat="1" ht="15">
      <c r="C84" s="68"/>
      <c r="D84" s="94"/>
      <c r="E84" s="91"/>
      <c r="F84" s="44"/>
      <c r="G84" s="69"/>
      <c r="H84" s="95"/>
      <c r="I84" s="56"/>
      <c r="J84" s="90"/>
      <c r="K84" s="7"/>
      <c r="L84" s="54"/>
      <c r="N84" s="71"/>
    </row>
    <row r="85" spans="3:20" s="70" customFormat="1" ht="15">
      <c r="C85" s="68"/>
      <c r="D85" s="44"/>
      <c r="E85" s="91"/>
      <c r="F85" s="44"/>
      <c r="G85" s="69"/>
      <c r="H85" s="95"/>
      <c r="I85" s="56"/>
      <c r="J85" s="90"/>
      <c r="K85" s="7"/>
      <c r="L85" s="54"/>
      <c r="N85" s="71"/>
    </row>
    <row r="86" spans="3:20" s="70" customFormat="1" ht="15">
      <c r="C86" s="68"/>
      <c r="D86" s="44"/>
      <c r="E86" s="93"/>
      <c r="F86" s="44"/>
      <c r="G86" s="69"/>
      <c r="H86" s="95"/>
      <c r="I86" s="56"/>
      <c r="J86" s="90"/>
      <c r="K86" s="7"/>
      <c r="L86" s="54"/>
      <c r="N86" s="71"/>
    </row>
    <row r="87" spans="3:20" s="70" customFormat="1" ht="15">
      <c r="C87" s="72"/>
      <c r="D87" s="44"/>
      <c r="E87" s="93"/>
      <c r="F87" s="44"/>
      <c r="G87" s="69"/>
      <c r="H87" s="95"/>
      <c r="I87" s="56"/>
      <c r="J87" s="90"/>
      <c r="K87" s="7"/>
      <c r="L87" s="54"/>
      <c r="N87" s="71"/>
    </row>
    <row r="88" spans="3:20">
      <c r="D88" s="7"/>
      <c r="E88" s="93"/>
      <c r="H88" s="55"/>
      <c r="I88" s="93"/>
      <c r="J88" s="93"/>
      <c r="K88" s="7"/>
      <c r="N88" s="5"/>
    </row>
    <row r="89" spans="3:20">
      <c r="D89" s="7"/>
      <c r="E89" s="93"/>
      <c r="I89" s="93"/>
      <c r="J89" s="93"/>
      <c r="K89" s="7"/>
      <c r="L89" s="18"/>
      <c r="N89" s="29"/>
    </row>
    <row r="90" spans="3:20">
      <c r="D90" s="7"/>
      <c r="E90" s="93"/>
      <c r="F90" s="7"/>
      <c r="G90" s="7"/>
      <c r="H90" s="7"/>
      <c r="I90" s="93"/>
      <c r="J90" s="93"/>
      <c r="K90" s="7"/>
      <c r="L90" s="8"/>
    </row>
    <row r="91" spans="3:20">
      <c r="D91" s="59"/>
      <c r="E91" s="91"/>
      <c r="F91" s="59"/>
      <c r="H91" s="3"/>
      <c r="I91" s="96"/>
      <c r="J91" s="93"/>
      <c r="K91" s="7"/>
    </row>
    <row r="92" spans="3:20" ht="15">
      <c r="C92" s="68"/>
      <c r="D92" s="43"/>
      <c r="E92" s="91"/>
      <c r="F92" s="54"/>
      <c r="G92" s="69"/>
      <c r="H92" s="60"/>
      <c r="I92" s="56"/>
      <c r="J92" s="90"/>
      <c r="K92" s="7"/>
      <c r="L92" s="54"/>
    </row>
    <row r="93" spans="3:20" ht="15">
      <c r="C93" s="68"/>
      <c r="D93" s="43"/>
      <c r="E93" s="91"/>
      <c r="F93" s="54"/>
      <c r="G93" s="69"/>
      <c r="H93" s="95"/>
      <c r="I93" s="56"/>
      <c r="J93" s="90"/>
      <c r="K93" s="7"/>
      <c r="L93" s="54"/>
    </row>
    <row r="94" spans="3:20" ht="15">
      <c r="C94" s="97"/>
      <c r="D94" s="44"/>
      <c r="E94" s="91"/>
      <c r="F94" s="54"/>
      <c r="G94" s="69"/>
      <c r="H94" s="95"/>
      <c r="I94" s="56"/>
      <c r="J94" s="90"/>
      <c r="K94" s="7"/>
      <c r="L94" s="54"/>
    </row>
    <row r="95" spans="3:20" ht="15">
      <c r="C95" s="68"/>
      <c r="D95" s="43"/>
      <c r="E95" s="91"/>
      <c r="F95" s="54"/>
      <c r="G95" s="69"/>
      <c r="H95" s="95"/>
      <c r="I95" s="56"/>
      <c r="J95" s="90"/>
      <c r="K95" s="7"/>
      <c r="L95" s="54"/>
    </row>
    <row r="96" spans="3:20" ht="15">
      <c r="C96" s="68"/>
      <c r="D96" s="43"/>
      <c r="E96" s="91"/>
      <c r="F96" s="54"/>
      <c r="G96" s="69"/>
      <c r="H96" s="95"/>
      <c r="I96" s="56"/>
      <c r="J96" s="90"/>
      <c r="K96" s="7"/>
      <c r="L96" s="54"/>
      <c r="T96" s="172"/>
    </row>
    <row r="97" spans="3:20" ht="15">
      <c r="C97" s="68"/>
      <c r="D97" s="71"/>
      <c r="E97" s="91"/>
      <c r="F97" s="54"/>
      <c r="G97" s="69"/>
      <c r="H97" s="60"/>
      <c r="I97" s="56"/>
      <c r="J97" s="90"/>
      <c r="K97" s="7"/>
      <c r="L97" s="54"/>
    </row>
    <row r="98" spans="3:20" ht="15">
      <c r="C98" s="68"/>
      <c r="D98" s="43"/>
      <c r="E98" s="91"/>
      <c r="F98" s="54"/>
      <c r="G98" s="69"/>
      <c r="H98" s="60"/>
      <c r="I98" s="56"/>
      <c r="J98" s="90"/>
      <c r="K98" s="7"/>
      <c r="L98" s="54"/>
      <c r="S98" s="173"/>
    </row>
    <row r="99" spans="3:20" ht="15">
      <c r="C99" s="68"/>
      <c r="D99" s="74"/>
      <c r="E99" s="91"/>
      <c r="F99" s="54"/>
      <c r="G99" s="69"/>
      <c r="H99" s="60"/>
      <c r="I99" s="56"/>
      <c r="J99" s="90"/>
      <c r="K99" s="7"/>
      <c r="L99" s="54"/>
    </row>
    <row r="100" spans="3:20" ht="15">
      <c r="C100" s="68"/>
      <c r="D100" s="74"/>
      <c r="E100" s="91"/>
      <c r="F100" s="44"/>
      <c r="G100" s="69"/>
      <c r="H100" s="60"/>
      <c r="I100" s="56"/>
      <c r="J100" s="90"/>
      <c r="K100" s="7"/>
      <c r="L100" s="54"/>
    </row>
    <row r="101" spans="3:20" ht="15">
      <c r="C101" s="68"/>
      <c r="D101" s="94"/>
      <c r="E101" s="91"/>
      <c r="F101" s="44"/>
      <c r="G101" s="69"/>
      <c r="H101" s="60"/>
      <c r="I101" s="56"/>
      <c r="J101" s="90"/>
      <c r="K101" s="7"/>
      <c r="L101" s="54"/>
    </row>
    <row r="102" spans="3:20" ht="15">
      <c r="C102" s="68"/>
      <c r="D102" s="44"/>
      <c r="E102" s="10"/>
      <c r="F102" s="54"/>
      <c r="G102" s="69"/>
      <c r="H102" s="60"/>
      <c r="I102" s="56"/>
      <c r="J102" s="90"/>
      <c r="K102" s="7"/>
      <c r="L102" s="54"/>
    </row>
    <row r="103" spans="3:20" ht="15">
      <c r="C103" s="68"/>
      <c r="D103" s="44"/>
      <c r="E103" s="7"/>
      <c r="F103" s="44"/>
      <c r="G103" s="69"/>
      <c r="H103" s="60"/>
      <c r="I103" s="56"/>
      <c r="J103" s="90"/>
      <c r="K103" s="7"/>
      <c r="L103" s="54"/>
    </row>
    <row r="104" spans="3:20" ht="15">
      <c r="C104" s="72"/>
      <c r="D104" s="44"/>
      <c r="E104" s="7"/>
      <c r="F104" s="44"/>
      <c r="G104" s="69"/>
      <c r="H104" s="60"/>
      <c r="I104" s="56"/>
      <c r="J104" s="90"/>
      <c r="K104" s="93"/>
      <c r="L104" s="54"/>
    </row>
    <row r="105" spans="3:20">
      <c r="D105" s="7"/>
      <c r="E105" s="7"/>
      <c r="I105" s="7"/>
      <c r="J105" s="7"/>
      <c r="K105" s="7"/>
    </row>
    <row r="106" spans="3:20">
      <c r="D106" s="7"/>
      <c r="E106" s="7"/>
      <c r="F106" s="7"/>
      <c r="G106" s="7"/>
      <c r="H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>
      <c r="D110" s="7"/>
      <c r="E110" s="7"/>
      <c r="F110" s="7"/>
      <c r="G110" s="7"/>
      <c r="H110" s="7"/>
      <c r="I110" s="7"/>
      <c r="J110" s="7"/>
      <c r="K110" s="7"/>
    </row>
    <row r="111" spans="3:20" ht="15">
      <c r="D111" s="7"/>
      <c r="E111" s="7"/>
      <c r="F111" s="7"/>
      <c r="G111" s="7"/>
      <c r="H111" s="7"/>
      <c r="I111" s="7"/>
      <c r="J111" s="7"/>
      <c r="K111" s="7"/>
      <c r="S111" s="111"/>
      <c r="T111" s="111"/>
    </row>
    <row r="112" spans="3:20">
      <c r="D112" s="7"/>
      <c r="E112" s="7"/>
      <c r="F112" s="7"/>
      <c r="G112" s="7"/>
      <c r="H112" s="7"/>
      <c r="I112" s="7"/>
      <c r="J112" s="7"/>
      <c r="K112" s="7"/>
      <c r="S112" s="55"/>
      <c r="T112" s="55"/>
    </row>
    <row r="113" spans="4:20">
      <c r="D113" s="7"/>
      <c r="E113" s="7"/>
      <c r="F113" s="7"/>
      <c r="G113" s="7"/>
      <c r="H113" s="7"/>
      <c r="I113" s="7"/>
      <c r="J113" s="7"/>
      <c r="K113" s="7"/>
      <c r="S113" s="75"/>
      <c r="T113" s="75"/>
    </row>
    <row r="114" spans="4:20">
      <c r="D114" s="7"/>
      <c r="E114" s="7"/>
      <c r="F114" s="7"/>
      <c r="G114" s="7"/>
      <c r="H114" s="7"/>
      <c r="I114" s="7"/>
      <c r="S114" s="54"/>
      <c r="T114" s="54"/>
    </row>
    <row r="115" spans="4:20">
      <c r="D115" s="7"/>
      <c r="E115" s="7"/>
      <c r="F115" s="7"/>
      <c r="G115" s="7"/>
      <c r="H115" s="7"/>
      <c r="I115" s="7"/>
      <c r="S115" s="75"/>
      <c r="T115" s="75"/>
    </row>
    <row r="116" spans="4:20">
      <c r="D116" s="7"/>
      <c r="E116" s="7"/>
      <c r="F116" s="7"/>
      <c r="G116" s="7"/>
      <c r="H116" s="7"/>
      <c r="I116" s="7"/>
      <c r="S116" s="138"/>
      <c r="T116" s="138"/>
    </row>
    <row r="117" spans="4:20">
      <c r="D117" s="7"/>
      <c r="E117" s="7"/>
      <c r="F117" s="7"/>
      <c r="G117" s="7"/>
      <c r="H117" s="7"/>
      <c r="I117" s="7"/>
      <c r="S117" s="75"/>
      <c r="T117" s="75"/>
    </row>
    <row r="118" spans="4:20">
      <c r="D118" s="7"/>
      <c r="E118" s="7"/>
      <c r="F118" s="7"/>
      <c r="G118" s="7"/>
      <c r="H118" s="7"/>
      <c r="I118" s="7"/>
      <c r="S118" s="76"/>
      <c r="T118" s="76"/>
    </row>
    <row r="119" spans="4:20">
      <c r="D119" s="7"/>
      <c r="E119" s="7"/>
      <c r="F119" s="7"/>
      <c r="G119" s="7"/>
      <c r="H119" s="7"/>
      <c r="I119" s="7"/>
      <c r="S119" s="138"/>
      <c r="T119" s="138"/>
    </row>
    <row r="120" spans="4:20">
      <c r="D120" s="7"/>
      <c r="E120" s="7"/>
      <c r="F120" s="7"/>
      <c r="G120" s="7"/>
      <c r="H120" s="7"/>
      <c r="I120" s="7"/>
      <c r="S120" s="75"/>
      <c r="T120" s="75"/>
    </row>
    <row r="121" spans="4:20">
      <c r="D121" s="7"/>
      <c r="E121" s="7"/>
      <c r="F121" s="7"/>
      <c r="G121" s="7"/>
      <c r="H121" s="7"/>
      <c r="I121" s="7"/>
      <c r="S121" s="75"/>
      <c r="T121" s="75"/>
    </row>
    <row r="122" spans="4:20">
      <c r="D122" s="7"/>
      <c r="E122" s="7"/>
      <c r="F122" s="7"/>
      <c r="G122" s="7"/>
      <c r="H122" s="7"/>
      <c r="I122" s="7"/>
      <c r="S122" s="75"/>
      <c r="T122" s="75"/>
    </row>
    <row r="123" spans="4:20">
      <c r="D123" s="7"/>
      <c r="E123" s="7"/>
      <c r="F123" s="7"/>
      <c r="G123" s="7"/>
      <c r="H123" s="7"/>
      <c r="I123" s="7"/>
      <c r="S123" s="77"/>
      <c r="T123" s="77"/>
    </row>
    <row r="124" spans="4:20">
      <c r="D124" s="7"/>
      <c r="E124" s="7"/>
      <c r="F124" s="7"/>
      <c r="G124" s="7"/>
      <c r="H124" s="7"/>
      <c r="I124" s="7"/>
      <c r="S124" s="139"/>
      <c r="T124" s="139"/>
    </row>
    <row r="125" spans="4:20">
      <c r="D125" s="7"/>
      <c r="E125" s="7"/>
      <c r="F125" s="7"/>
      <c r="G125" s="7"/>
      <c r="H125" s="7"/>
      <c r="I125" s="7"/>
      <c r="S125" s="140"/>
      <c r="T125" s="140"/>
    </row>
    <row r="126" spans="4:20">
      <c r="D126" s="7"/>
      <c r="E126" s="7"/>
      <c r="F126" s="7"/>
      <c r="G126" s="7"/>
      <c r="H126" s="7"/>
      <c r="I126" s="7"/>
    </row>
    <row r="127" spans="4:20">
      <c r="D127" s="7"/>
      <c r="E127" s="7"/>
      <c r="F127" s="7"/>
      <c r="G127" s="7"/>
      <c r="H127" s="7"/>
      <c r="I127" s="7"/>
    </row>
    <row r="128" spans="4:20">
      <c r="D128" s="7"/>
      <c r="E128" s="7"/>
      <c r="F128" s="7"/>
      <c r="G128" s="7"/>
      <c r="H128" s="7"/>
      <c r="I128" s="7"/>
    </row>
    <row r="129" spans="4:20">
      <c r="D129" s="7"/>
      <c r="E129" s="7"/>
      <c r="F129" s="7"/>
      <c r="G129" s="7"/>
      <c r="H129" s="7"/>
      <c r="I129" s="7"/>
    </row>
    <row r="131" spans="4:20">
      <c r="R131" s="70"/>
      <c r="S131" s="70"/>
      <c r="T131" s="70"/>
    </row>
    <row r="132" spans="4:20">
      <c r="R132" s="70"/>
      <c r="S132" s="136" t="s">
        <v>3</v>
      </c>
      <c r="T132" s="135" t="s">
        <v>7</v>
      </c>
    </row>
    <row r="133" spans="4:20">
      <c r="R133" s="70"/>
      <c r="S133" s="137" t="s">
        <v>8</v>
      </c>
      <c r="T133" s="135" t="s">
        <v>8</v>
      </c>
    </row>
    <row r="134" spans="4:20" ht="15">
      <c r="R134" s="115" t="s">
        <v>26</v>
      </c>
      <c r="S134" s="132">
        <v>79977016082.841309</v>
      </c>
      <c r="T134" s="73">
        <v>9070687167.3175392</v>
      </c>
    </row>
    <row r="135" spans="4:20" ht="15">
      <c r="R135" s="115" t="s">
        <v>30</v>
      </c>
      <c r="S135" s="133">
        <v>98924128856.693375</v>
      </c>
      <c r="T135" s="134">
        <v>10876459611.202206</v>
      </c>
    </row>
    <row r="136" spans="4:20">
      <c r="R136" s="128" t="s">
        <v>10</v>
      </c>
      <c r="S136" s="133">
        <v>464053573808.20868</v>
      </c>
      <c r="T136" s="73">
        <v>52472497055.284874</v>
      </c>
    </row>
    <row r="137" spans="4:20">
      <c r="R137" s="128" t="s">
        <v>11</v>
      </c>
      <c r="S137" s="133">
        <v>282444951684.02246</v>
      </c>
      <c r="T137" s="73">
        <v>20154861717.285744</v>
      </c>
    </row>
    <row r="138" spans="4:20">
      <c r="R138" s="128" t="s">
        <v>28</v>
      </c>
      <c r="S138" s="133">
        <v>41883293526.012863</v>
      </c>
      <c r="T138" s="73">
        <v>4235849978.1452622</v>
      </c>
    </row>
    <row r="139" spans="4:20">
      <c r="R139" s="128" t="s">
        <v>37</v>
      </c>
      <c r="S139" s="133">
        <v>201750856961.25797</v>
      </c>
      <c r="T139" s="73">
        <v>21750587040.119999</v>
      </c>
    </row>
    <row r="140" spans="4:20">
      <c r="R140" s="128" t="s">
        <v>12</v>
      </c>
      <c r="S140" s="133">
        <v>38217129695.560814</v>
      </c>
      <c r="T140" s="73">
        <v>3263841292.1497011</v>
      </c>
    </row>
    <row r="141" spans="4:20">
      <c r="R141" s="128" t="s">
        <v>29</v>
      </c>
      <c r="S141" s="133">
        <v>272878303784.24814</v>
      </c>
      <c r="T141" s="73">
        <v>29178697160.014412</v>
      </c>
    </row>
    <row r="142" spans="4:20" ht="15">
      <c r="R142" s="115" t="s">
        <v>33</v>
      </c>
      <c r="S142" s="133">
        <v>114402468690.1608</v>
      </c>
      <c r="T142" s="73">
        <v>11292161164.778612</v>
      </c>
    </row>
    <row r="143" spans="4:20" ht="15">
      <c r="R143" s="115" t="s">
        <v>13</v>
      </c>
      <c r="S143" s="133">
        <v>97101871440.746948</v>
      </c>
      <c r="T143" s="73">
        <v>10853904857.111885</v>
      </c>
    </row>
    <row r="144" spans="4:20" ht="15">
      <c r="R144" s="115" t="s">
        <v>14</v>
      </c>
      <c r="S144" s="133">
        <v>79794357407.464355</v>
      </c>
      <c r="T144" s="73">
        <v>6190545021.9788742</v>
      </c>
    </row>
    <row r="145" spans="18:20" ht="15">
      <c r="R145" s="125" t="s">
        <v>15</v>
      </c>
      <c r="S145" s="133">
        <v>11954238456.68</v>
      </c>
      <c r="T145" s="73">
        <v>1110948454.0100005</v>
      </c>
    </row>
    <row r="146" spans="18:20">
      <c r="S146" s="131">
        <f>SUM(S134:S145)</f>
        <v>1783382190393.8977</v>
      </c>
      <c r="T146" s="141">
        <f>SUM(T134:T145)</f>
        <v>180451040519.39914</v>
      </c>
    </row>
  </sheetData>
  <mergeCells count="17">
    <mergeCell ref="D30:G30"/>
    <mergeCell ref="D29:I29"/>
    <mergeCell ref="N12:O12"/>
    <mergeCell ref="J29:M29"/>
    <mergeCell ref="J30:K30"/>
    <mergeCell ref="L30:M30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L44 I4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SpiroB</cp:lastModifiedBy>
  <cp:lastPrinted>2018-07-19T15:16:57Z</cp:lastPrinted>
  <dcterms:created xsi:type="dcterms:W3CDTF">2009-11-09T09:32:23Z</dcterms:created>
  <dcterms:modified xsi:type="dcterms:W3CDTF">2022-06-07T13:54:57Z</dcterms:modified>
</cp:coreProperties>
</file>